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92" documentId="13_ncr:1_{F6CB121F-512D-4AA6-A0C1-0FB36C537598}" xr6:coauthVersionLast="47" xr6:coauthVersionMax="47" xr10:uidLastSave="{46F0CF94-BF78-42E8-B338-158BC6ECC77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<sst xmlns="http://schemas.openxmlformats.org/spreadsheetml/2006/main" count="178591" uniqueCount="39079">
  <si>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</si>
  <si>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</si>
  <si>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</si>
  <si>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</si>
  <si>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</si>
  <si>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</si>
  <si>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</si>
  <si>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</si>
  <si>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</si>
  <si>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</si>
  <si>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</si>
  <si>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</si>
  <si>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</si>
  <si>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</si>
  <si>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</si>
  <si>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</si>
  <si>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</si>
  <si>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</si>
  <si>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</si>
  <si>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</si>
  <si>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</si>
  <si>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</si>
  <si>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</si>
  <si>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</si>
  <si>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</si>
  <si>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</si>
  <si>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</si>
  <si>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</si>
  <si>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</si>
  <si>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</si>
  <si>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</si>
  <si>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</si>
  <si>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</si>
  <si>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</si>
  <si>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</si>
  <si>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</si>
  <si>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</si>
  <si>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</si>
  <si>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</si>
  <si>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</si>
  <si>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</si>
  <si>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</si>
  <si>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</si>
  <si>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</si>
  <si>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</si>
  <si>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</si>
  <si>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</si>
  <si>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</si>
  <si>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</si>
  <si>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</si>
  <si>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</si>
  <si>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</si>
  <si>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</si>
  <si>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</si>
  <si>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</si>
  <si>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</si>
  <si>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</si>
  <si>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</si>
  <si>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</si>
  <si>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</si>
  <si>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</si>
  <si>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</si>
  <si>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</si>
  <si>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</si>
  <si>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</si>
  <si>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</si>
  <si>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</si>
  <si>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</si>
  <si>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</si>
  <si>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</si>
  <si>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</si>
  <si>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</si>
  <si>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</si>
  <si>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</si>
  <si>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</si>
  <si>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</si>
  <si>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</si>
  <si>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</si>
  <si>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</si>
  <si>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</si>
  <si>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</si>
  <si>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</si>
  <si>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</si>
  <si>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</si>
  <si>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</si>
  <si>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</si>
  <si>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</si>
  <si>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</si>
  <si>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</si>
  <si>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</si>
  <si>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</si>
  <si>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</si>
  <si>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</si>
  <si>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</si>
  <si>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</si>
  <si>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</si>
  <si>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</si>
  <si>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</si>
  <si>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</si>
  <si>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</si>
  <si>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</si>
  <si>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</si>
  <si>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</si>
  <si>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</si>
  <si>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</si>
  <si>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</si>
  <si>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</si>
  <si>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</si>
  <si>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</si>
  <si>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</si>
  <si>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</si>
  <si>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</si>
  <si>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</si>
  <si>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</si>
  <si>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</si>
  <si>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</si>
  <si>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</si>
  <si>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</si>
  <si>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</si>
  <si>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</si>
  <si>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</si>
  <si>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</si>
  <si>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</si>
  <si>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</si>
  <si>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</si>
  <si>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</si>
  <si>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</si>
  <si>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</si>
  <si>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</si>
  <si>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</si>
  <si>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</si>
  <si>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</si>
  <si>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</si>
  <si>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</si>
  <si>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</si>
  <si>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</si>
  <si>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</si>
  <si>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</si>
  <si>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</si>
  <si>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</si>
  <si>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</si>
  <si>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</si>
  <si>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</si>
  <si>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</si>
  <si>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</si>
  <si>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</si>
  <si>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</si>
  <si>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</si>
  <si>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</si>
  <si>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</si>
  <si>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</si>
  <si>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</si>
  <si>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</si>
  <si>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</si>
  <si>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</si>
  <si>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</si>
  <si>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</si>
  <si>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</si>
  <si>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</si>
  <si>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</si>
  <si>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</si>
  <si>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</si>
  <si>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</si>
  <si>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</si>
  <si>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</si>
  <si>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</si>
  <si>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</si>
  <si>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</si>
  <si>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</si>
  <si>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</si>
  <si>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</si>
  <si>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</si>
  <si>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</si>
  <si>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</si>
  <si>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</si>
  <si>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</si>
  <si>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</si>
  <si>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</si>
  <si>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</si>
  <si>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</si>
  <si>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</si>
  <si>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</si>
  <si>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</si>
  <si>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</si>
  <si>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</si>
  <si>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</si>
  <si>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</si>
  <si>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</si>
  <si>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</si>
  <si>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</si>
  <si>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</si>
  <si>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</si>
  <si>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</si>
  <si>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</si>
  <si>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</si>
  <si>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</si>
  <si>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</si>
  <si>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</si>
  <si>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</si>
  <si>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</si>
  <si>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</si>
  <si>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</si>
  <si>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</si>
  <si>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</si>
  <si>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</si>
  <si>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</si>
  <si>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</si>
  <si>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</si>
  <si>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</si>
  <si>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</si>
  <si>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</si>
  <si>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</si>
  <si>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</si>
  <si>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</si>
  <si>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</si>
  <si>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</si>
  <si>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</si>
  <si>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</si>
  <si>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</si>
  <si>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</si>
  <si>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</si>
  <si>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</si>
  <si>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</si>
  <si>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</si>
  <si>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</si>
  <si>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</si>
  <si>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</si>
  <si>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</si>
  <si>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</si>
  <si>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</si>
  <si>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</si>
  <si>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</si>
  <si>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</si>
  <si>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</si>
  <si>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</si>
  <si>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</si>
  <si>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</si>
  <si>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</si>
  <si>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</si>
  <si>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</si>
  <si>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</si>
  <si>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</si>
  <si>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</si>
  <si>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</si>
  <si>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</si>
  <si>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</si>
  <si>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</si>
  <si>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</si>
  <si>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</si>
  <si>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</si>
  <si>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</si>
  <si>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</si>
  <si>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</si>
  <si>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</si>
  <si>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</si>
  <si>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</si>
  <si>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</si>
  <si>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</si>
  <si>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</si>
  <si>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</si>
  <si>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</si>
  <si>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</si>
  <si>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</si>
  <si>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</si>
  <si>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</si>
  <si>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</si>
  <si>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</si>
  <si>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</si>
  <si>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</si>
  <si>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</si>
  <si>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</si>
  <si>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</si>
  <si>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</si>
  <si>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</si>
  <si>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</si>
  <si>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</si>
  <si>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</si>
  <si>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</si>
  <si>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</si>
  <si>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</si>
  <si>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</si>
  <si>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</si>
  <si>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</si>
  <si>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</si>
  <si>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</si>
  <si>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</si>
  <si>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</si>
  <si>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</si>
  <si>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</si>
  <si>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</si>
  <si>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</si>
  <si>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</si>
  <si>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</si>
  <si>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</si>
  <si>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</si>
  <si>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</si>
  <si>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</si>
  <si>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</si>
  <si>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</si>
  <si>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</si>
  <si>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</si>
  <si>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</si>
  <si>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</si>
  <si>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</si>
  <si>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</si>
  <si>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</si>
  <si>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</si>
  <si>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</si>
  <si>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</si>
  <si>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</si>
  <si>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</si>
  <si>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</si>
  <si>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</si>
  <si>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</si>
  <si>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</si>
  <si>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</si>
  <si>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</si>
  <si>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</si>
  <si>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</si>
  <si>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</si>
  <si>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</si>
  <si>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</si>
  <si>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</si>
  <si>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</si>
  <si>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</si>
  <si>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</si>
  <si>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</si>
  <si>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</si>
  <si>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</si>
  <si>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</si>
  <si>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</si>
  <si>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</si>
  <si>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</si>
  <si>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</si>
  <si>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</si>
  <si>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</si>
  <si>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</si>
  <si>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</si>
  <si>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</si>
  <si>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</si>
  <si>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</si>
  <si>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</si>
  <si>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</si>
  <si>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</si>
  <si>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</si>
  <si>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</si>
  <si>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</si>
  <si>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</si>
  <si>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</si>
  <si>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</si>
  <si>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</si>
  <si>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</si>
  <si>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</si>
  <si>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</si>
  <si>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</si>
  <si>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</si>
  <si>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</si>
  <si>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</si>
  <si>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</si>
  <si>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</si>
  <si>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</si>
  <si>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</si>
  <si>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</si>
  <si>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</si>
  <si>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</si>
  <si>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</si>
  <si>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</si>
  <si>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</si>
  <si>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</si>
  <si>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</si>
  <si>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</si>
  <si>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</si>
  <si>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</si>
  <si>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</si>
  <si>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</si>
  <si>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</si>
  <si>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</si>
  <si>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</si>
  <si>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</si>
  <si>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</si>
  <si>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</si>
  <si>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</si>
  <si>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</si>
  <si>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</si>
  <si>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</si>
  <si>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</si>
  <si>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</si>
  <si>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</si>
  <si>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</si>
  <si>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</si>
  <si>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</si>
  <si>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</si>
  <si>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</si>
  <si>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</si>
  <si>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</si>
  <si>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</si>
  <si>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</si>
  <si>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</si>
  <si>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</si>
  <si>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</si>
  <si>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</si>
  <si>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</si>
  <si>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</si>
  <si>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</si>
  <si>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</si>
  <si>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</si>
  <si>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</si>
  <si>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</si>
  <si>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</si>
  <si>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</si>
  <si>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</si>
  <si>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</si>
  <si>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</si>
  <si>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</si>
  <si>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</si>
  <si>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</si>
  <si>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</si>
  <si>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</si>
  <si>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</si>
  <si>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</si>
  <si>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</si>
  <si>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</si>
  <si>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</si>
  <si>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</si>
  <si>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</si>
  <si>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</si>
  <si>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</si>
  <si>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</si>
  <si>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</si>
  <si>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</si>
  <si>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</si>
  <si>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</si>
  <si>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</si>
  <si>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</si>
  <si>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</si>
  <si>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</si>
  <si>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</si>
  <si>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</si>
  <si>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</si>
  <si>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</si>
  <si>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</si>
  <si>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</si>
  <si>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</si>
  <si>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</si>
  <si>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</si>
  <si>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</si>
  <si>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</si>
  <si>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</si>
  <si>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</si>
  <si>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</si>
  <si>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</si>
  <si>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</si>
  <si>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</si>
  <si>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</si>
  <si>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</si>
  <si>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</si>
  <si>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</si>
  <si>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</si>
  <si>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</si>
  <si>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</si>
  <si>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</si>
  <si>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</si>
  <si>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</si>
  <si>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</si>
  <si>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</si>
  <si>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</si>
  <si>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</si>
  <si>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</si>
  <si>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</si>
  <si>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</si>
  <si>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</si>
  <si>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</si>
  <si>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</si>
  <si>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</si>
  <si>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</si>
  <si>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</si>
  <si>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</si>
  <si>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</si>
  <si>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</si>
  <si>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</si>
  <si>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</si>
  <si>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</si>
  <si>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</si>
  <si>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</si>
  <si>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</si>
  <si>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</si>
  <si>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</si>
  <si>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</si>
  <si>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</si>
  <si>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</si>
  <si>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</si>
  <si>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</si>
  <si>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</si>
  <si>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</si>
  <si>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</si>
  <si>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</si>
  <si>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</si>
  <si>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</si>
  <si>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</si>
  <si>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</si>
  <si>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</si>
  <si>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</si>
  <si>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</si>
  <si>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</si>
  <si>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</si>
  <si>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</si>
  <si>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</si>
  <si>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</si>
  <si>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</si>
  <si>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</si>
  <si>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</si>
  <si>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</si>
  <si>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</si>
  <si>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</si>
  <si>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</si>
  <si>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</si>
  <si>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</si>
  <si>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</si>
  <si>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</si>
  <si>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</si>
  <si>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</si>
  <si>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</si>
  <si>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</si>
  <si>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</si>
  <si>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</si>
  <si>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</si>
  <si>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</si>
  <si>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</si>
  <si>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</si>
  <si>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</si>
  <si>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</si>
  <si>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</si>
  <si>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</si>
  <si>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</si>
  <si>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</si>
  <si>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</si>
  <si>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</si>
  <si>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</si>
  <si>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</si>
  <si>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</si>
  <si>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</si>
  <si>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</si>
  <si>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</si>
  <si>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</si>
  <si>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</si>
  <si>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</si>
  <si>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</si>
  <si>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</si>
  <si>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</si>
  <si>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</si>
  <si>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</si>
  <si>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</si>
  <si>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</si>
  <si>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</si>
  <si>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</si>
  <si>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</si>
  <si>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</si>
  <si>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</si>
  <si>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</si>
  <si>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</si>
  <si>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</si>
  <si>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</si>
  <si>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</si>
  <si>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</si>
  <si>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</si>
  <si>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</si>
  <si>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</si>
  <si>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</si>
  <si>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</si>
  <si>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</si>
  <si>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</si>
  <si>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</si>
  <si>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</si>
  <si>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</si>
  <si>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</si>
  <si>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</si>
  <si>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</si>
  <si>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</si>
  <si>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</si>
  <si>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</si>
  <si>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</si>
  <si>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</si>
  <si>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</si>
  <si>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</si>
  <si>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</si>
  <si>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</si>
  <si>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</si>
  <si>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</si>
  <si>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</si>
  <si>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</si>
  <si>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</si>
  <si>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</si>
  <si>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</si>
  <si>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</si>
  <si>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</si>
  <si>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</si>
  <si>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</si>
  <si>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</si>
  <si>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</si>
  <si>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</si>
  <si>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</si>
  <si>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</si>
  <si>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</si>
  <si>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</si>
  <si>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</si>
  <si>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</si>
  <si>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</si>
  <si>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</si>
  <si>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</si>
  <si>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</si>
  <si>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</si>
  <si>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</si>
  <si>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</si>
  <si>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</si>
  <si>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</si>
  <si>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</si>
  <si>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</si>
  <si>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</si>
  <si>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</si>
  <si>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</si>
  <si>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</si>
  <si>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</si>
  <si>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</si>
  <si>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</si>
  <si>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</si>
  <si>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</si>
  <si>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</si>
  <si>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</si>
  <si>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</si>
  <si>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</si>
  <si>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</si>
  <si>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</si>
  <si>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</si>
  <si>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</si>
  <si>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</si>
  <si>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</si>
  <si>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</si>
  <si>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</si>
  <si>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</si>
  <si>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</si>
  <si>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</si>
  <si>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</si>
  <si>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</si>
  <si>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</si>
  <si>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</si>
  <si>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</si>
  <si>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</si>
  <si>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</si>
  <si>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</si>
  <si>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</si>
  <si>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</si>
  <si>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</si>
  <si>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</si>
  <si>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</si>
  <si>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</si>
  <si>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</si>
  <si>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</si>
  <si>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</si>
  <si>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</si>
  <si>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</si>
  <si>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</si>
  <si>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</si>
  <si>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</si>
  <si>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</si>
  <si>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</si>
  <si>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</si>
  <si>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</si>
  <si>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</si>
  <si>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</si>
  <si>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</si>
  <si>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</si>
  <si>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</si>
  <si>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</si>
  <si>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</si>
  <si>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</si>
  <si>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</si>
  <si>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</si>
  <si>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</si>
  <si>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</si>
  <si>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</si>
  <si>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</si>
  <si>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</si>
  <si>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</si>
  <si>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</si>
  <si>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</si>
  <si>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</si>
  <si>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</si>
  <si>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</si>
  <si>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</si>
  <si>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</si>
  <si>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</si>
  <si>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</si>
  <si>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</si>
  <si>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</si>
  <si>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</si>
  <si>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</si>
  <si>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</si>
  <si>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</si>
  <si>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</si>
  <si>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</si>
  <si>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</si>
  <si>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</si>
  <si>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</si>
  <si>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</si>
  <si>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</si>
  <si>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</si>
  <si>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</si>
  <si>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</si>
  <si>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</si>
  <si>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</si>
  <si>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</si>
  <si>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</si>
  <si>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</si>
  <si>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</si>
  <si>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</si>
  <si>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</si>
  <si>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</si>
  <si>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</si>
  <si>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</si>
  <si>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</si>
  <si>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</si>
  <si>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</si>
  <si>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</si>
  <si>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</si>
  <si>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</si>
  <si>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</si>
  <si>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</si>
  <si>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</si>
  <si>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</si>
  <si>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</si>
  <si>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</si>
  <si>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</si>
  <si>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</si>
  <si>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</si>
  <si>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</si>
  <si>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</si>
  <si>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</si>
  <si>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</si>
  <si>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</si>
  <si>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</si>
  <si>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</si>
  <si>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</si>
  <si>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</si>
  <si>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</si>
  <si>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</si>
  <si>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</si>
  <si>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</si>
  <si>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</si>
  <si>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</si>
  <si>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</si>
  <si>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</si>
  <si>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</si>
  <si>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</si>
  <si>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</si>
  <si>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</si>
  <si>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</si>
  <si>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</si>
  <si>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</si>
  <si>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</si>
  <si>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</si>
  <si>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</si>
  <si>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</si>
  <si>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</si>
  <si>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</si>
  <si>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</si>
  <si>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</si>
  <si>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</si>
  <si>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</si>
  <si>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</si>
  <si>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</si>
  <si>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</si>
  <si>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</si>
  <si>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</si>
  <si>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</si>
  <si>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</si>
  <si>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</si>
  <si>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</si>
  <si>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</si>
  <si>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</si>
  <si>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</si>
  <si>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</si>
  <si>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</si>
  <si>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</si>
  <si>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</si>
  <si>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</si>
  <si>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</si>
  <si>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</si>
  <si>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</si>
  <si>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</si>
  <si>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</si>
  <si>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</si>
  <si>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</si>
  <si>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</si>
  <si>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</si>
  <si>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</si>
  <si>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</si>
  <si>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</si>
  <si>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</si>
  <si>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</si>
  <si>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</si>
  <si>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</si>
  <si>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</si>
  <si>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</si>
  <si>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</si>
  <si>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</si>
  <si>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</si>
  <si>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</si>
  <si>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</si>
  <si>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</si>
  <si>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</si>
  <si>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</si>
  <si>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</si>
  <si>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</si>
  <si>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</si>
  <si>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</si>
  <si>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</si>
  <si>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</si>
  <si>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</si>
  <si>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</si>
  <si>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</si>
  <si>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</si>
  <si>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</si>
  <si>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</si>
  <si>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</si>
  <si>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</si>
  <si>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</si>
  <si>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</si>
  <si>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</si>
  <si>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</si>
  <si>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</si>
  <si>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</si>
  <si>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</si>
  <si>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</si>
  <si>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</si>
  <si>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</si>
  <si>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</si>
  <si>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</si>
  <si>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</si>
  <si>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</si>
  <si>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</si>
  <si>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</si>
  <si>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</si>
  <si>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</si>
  <si>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</si>
  <si>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</si>
  <si>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</si>
  <si>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</si>
  <si>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</si>
  <si>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</si>
  <si>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</si>
  <si>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</si>
  <si>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</si>
  <si>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</si>
  <si>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</si>
  <si>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</si>
  <si>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</si>
  <si>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</si>
  <si>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</si>
  <si>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</si>
  <si>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</si>
  <si>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</si>
  <si>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</si>
  <si>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</si>
  <si>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</si>
  <si>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</si>
  <si>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</si>
  <si>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</si>
  <si>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</si>
  <si>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</si>
  <si>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</si>
  <si>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</si>
  <si>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</si>
  <si>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</si>
  <si>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</si>
  <si>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</si>
  <si>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</si>
  <si>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</si>
  <si>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</si>
  <si>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</si>
  <si>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</si>
  <si>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</si>
  <si>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</si>
  <si>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</si>
  <si>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</si>
  <si>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</si>
  <si>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</si>
  <si>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</si>
  <si>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</si>
  <si>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</si>
  <si>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</si>
  <si>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</si>
  <si>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</si>
  <si>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</si>
  <si>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</si>
  <si>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</si>
  <si>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</si>
  <si>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</si>
  <si>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</si>
  <si>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</si>
  <si>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</si>
  <si>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</si>
  <si>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</si>
  <si>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</si>
  <si>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</si>
  <si>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</si>
  <si>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</si>
  <si>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</si>
  <si>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</si>
  <si>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</si>
  <si>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</si>
  <si>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</si>
  <si>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</si>
  <si>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</si>
  <si>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</si>
  <si>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</si>
  <si>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</si>
  <si>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</si>
  <si>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</si>
  <si>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</si>
  <si>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</si>
  <si>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</si>
  <si>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</si>
  <si>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</si>
  <si>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</si>
  <si>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</si>
  <si>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</si>
  <si>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</si>
  <si>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</si>
  <si>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</si>
  <si>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</si>
  <si>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</si>
  <si>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</si>
  <si>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</si>
  <si>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</si>
  <si>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</si>
  <si>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</si>
  <si>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</si>
  <si>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</si>
  <si>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</si>
  <si>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</si>
  <si>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</si>
  <si>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</si>
  <si>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</si>
  <si>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</si>
  <si>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</si>
  <si>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</si>
  <si>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</si>
  <si>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</si>
  <si>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</si>
  <si>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</si>
  <si>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</si>
  <si>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</si>
  <si>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</si>
  <si>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</si>
  <si>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</si>
  <si>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</si>
  <si>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</si>
  <si>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</si>
  <si>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</si>
  <si>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</si>
  <si>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</si>
  <si>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</si>
  <si>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</si>
  <si>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</si>
  <si>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</si>
  <si>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</si>
  <si>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</si>
  <si>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</si>
  <si>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</si>
  <si>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</si>
  <si>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</si>
  <si>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</si>
  <si>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</si>
  <si>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</si>
  <si>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</si>
  <si>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</si>
  <si>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</si>
  <si>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</si>
  <si>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</si>
  <si>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</si>
  <si>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</si>
  <si>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</si>
  <si>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</si>
  <si>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</si>
  <si>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</si>
  <si>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</si>
  <si>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</si>
  <si>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</si>
  <si>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</si>
  <si>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</si>
  <si>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</si>
  <si>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</si>
  <si>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</si>
  <si>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</si>
  <si>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</si>
  <si>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</si>
  <si>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</si>
  <si>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</si>
  <si>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</si>
  <si>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</si>
  <si>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</si>
  <si>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</si>
  <si>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</si>
  <si>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</si>
  <si>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</si>
  <si>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</si>
  <si>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</si>
  <si>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</si>
  <si>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</si>
  <si>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</si>
  <si>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</si>
  <si>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</si>
  <si>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</si>
  <si>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</si>
  <si>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</si>
  <si>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</si>
  <si>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</si>
  <si>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</si>
  <si>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</si>
  <si>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</si>
  <si>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</si>
  <si>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</si>
  <si>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</si>
  <si>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</si>
  <si>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</si>
  <si>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</si>
  <si>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</si>
  <si>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</si>
  <si>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</si>
  <si>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</si>
  <si>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</si>
  <si>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</si>
  <si>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</si>
  <si>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</si>
  <si>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</si>
  <si>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</si>
  <si>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</si>
  <si>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</si>
  <si>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</si>
  <si>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</si>
  <si>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</si>
  <si>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</si>
  <si>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</si>
  <si>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</si>
  <si>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</si>
  <si>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</si>
  <si>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</si>
  <si>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</si>
  <si>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</si>
  <si>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</si>
  <si>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</si>
  <si>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</si>
  <si>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</si>
  <si>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</si>
  <si>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</si>
  <si>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</si>
  <si>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</si>
  <si>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</si>
  <si>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</si>
  <si>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</si>
  <si>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</si>
  <si>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</si>
  <si>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</si>
  <si>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</si>
  <si>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</si>
  <si>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</si>
  <si>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</si>
  <si>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</si>
  <si>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</si>
  <si>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</si>
  <si>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</si>
  <si>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</si>
  <si>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</si>
  <si>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</si>
  <si>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</si>
  <si>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</si>
  <si>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</si>
  <si>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</si>
  <si>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</si>
  <si>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</si>
  <si>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</si>
  <si>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</si>
  <si>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</si>
  <si>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</si>
  <si>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</si>
  <si>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</si>
  <si>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</si>
  <si>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</si>
  <si>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</si>
  <si>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</si>
  <si>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</si>
  <si>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</si>
  <si>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</si>
  <si>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</si>
  <si>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</si>
  <si>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</si>
  <si>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</si>
  <si>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</si>
  <si>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</si>
  <si>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</si>
  <si>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</si>
  <si>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</si>
  <si>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</si>
  <si>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</si>
  <si>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</si>
  <si>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</si>
  <si>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</si>
  <si>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</si>
  <si>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</si>
  <si>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</si>
  <si>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</si>
  <si>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</si>
  <si>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</si>
  <si>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</si>
  <si>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</si>
  <si>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</si>
  <si>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</si>
  <si>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</si>
  <si>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</si>
  <si>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</si>
  <si>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</si>
  <si>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</si>
  <si>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</si>
  <si>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</si>
  <si>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</si>
  <si>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</si>
  <si>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</si>
  <si>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</si>
  <si>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</si>
  <si>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</si>
  <si>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</si>
  <si>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</si>
  <si>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</si>
  <si>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</si>
  <si>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</si>
  <si>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</si>
  <si>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</si>
  <si>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</si>
  <si>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</si>
  <si>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</si>
  <si>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</si>
  <si>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</si>
  <si>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</si>
  <si>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</si>
  <si>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</si>
  <si>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</si>
  <si>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</si>
  <si>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</si>
  <si>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</si>
  <si>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</si>
  <si>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</si>
  <si>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</si>
  <si>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</si>
  <si>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</si>
  <si>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</si>
  <si>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</si>
  <si>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</si>
  <si>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</si>
  <si>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</si>
  <si>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</si>
  <si>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</si>
  <si>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</si>
  <si>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</si>
  <si>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</si>
  <si>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</si>
  <si>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</si>
  <si>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</si>
  <si>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</si>
  <si>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</si>
  <si>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</si>
  <si>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</si>
  <si>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</si>
  <si>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</si>
  <si>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</si>
  <si>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</si>
  <si>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</si>
  <si>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</si>
  <si>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</si>
  <si>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</si>
  <si>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</si>
  <si>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</si>
  <si>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</si>
  <si>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</si>
  <si>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</si>
  <si>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</si>
  <si>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</si>
  <si>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</si>
  <si>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</si>
  <si>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</si>
  <si>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</si>
  <si>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</si>
  <si>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</si>
  <si>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</si>
  <si>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</si>
  <si>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</si>
  <si>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</si>
  <si>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</si>
  <si>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</si>
  <si>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</si>
  <si>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</si>
  <si>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</si>
  <si>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</si>
  <si>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</si>
  <si>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</si>
  <si>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</si>
  <si>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</si>
  <si>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</si>
  <si>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</si>
  <si>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</si>
  <si>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</si>
  <si>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</si>
  <si>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</si>
  <si>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</si>
  <si>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</si>
  <si>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</si>
  <si>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</si>
  <si>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</si>
  <si>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</si>
  <si>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</si>
  <si>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</si>
  <si>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</si>
  <si>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</si>
  <si>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</si>
  <si>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</si>
  <si>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</si>
  <si>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</si>
  <si>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</si>
  <si>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</si>
  <si>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</si>
  <si>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</si>
  <si>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</si>
  <si>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</si>
  <si>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</si>
  <si>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</si>
  <si>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</si>
  <si>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</si>
  <si>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</si>
  <si>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</si>
  <si>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</si>
  <si>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</si>
  <si>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</si>
  <si>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</si>
  <si>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</si>
  <si>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</si>
  <si>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</si>
  <si>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</si>
  <si>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</si>
  <si>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</si>
  <si>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</si>
  <si>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</si>
  <si>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</si>
  <si>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</si>
  <si>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</si>
  <si>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</si>
  <si>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</si>
  <si>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</si>
  <si>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</si>
  <si>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</si>
  <si>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</si>
  <si>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</si>
  <si>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</si>
  <si>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</si>
  <si>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</si>
  <si>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</si>
  <si>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</si>
  <si>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</si>
  <si>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</si>
  <si>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</si>
  <si>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</si>
  <si>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</si>
  <si>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</si>
  <si>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</si>
  <si>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</si>
  <si>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</si>
  <si>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</si>
  <si>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</si>
  <si>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</si>
  <si>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</si>
  <si>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</si>
  <si>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</si>
  <si>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</si>
  <si>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</si>
  <si>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</si>
  <si>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</si>
  <si>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</si>
  <si>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</si>
  <si>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</si>
  <si>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</si>
  <si>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</si>
  <si>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</si>
  <si>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</si>
  <si>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</si>
  <si>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</si>
  <si>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</si>
  <si>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</si>
  <si>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</si>
  <si>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</si>
  <si>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</si>
  <si>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</si>
  <si>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</si>
  <si>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</si>
  <si>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</si>
  <si>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</si>
  <si>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</si>
  <si>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</si>
  <si>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</si>
  <si>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</si>
  <si>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</si>
  <si>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</si>
  <si>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</si>
  <si>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</si>
  <si>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</si>
  <si>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</si>
  <si>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</si>
  <si>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</si>
  <si>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</si>
  <si>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</si>
  <si>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</si>
  <si>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</si>
  <si>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</si>
  <si>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</si>
  <si>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</si>
  <si>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</si>
  <si>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</si>
  <si>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</si>
  <si>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</si>
  <si>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</si>
  <si>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</si>
  <si>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</si>
  <si>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</si>
  <si>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</si>
  <si>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</si>
  <si>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</si>
  <si>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</si>
  <si>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</si>
  <si>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</si>
  <si>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</si>
  <si>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</si>
  <si>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</si>
  <si>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</si>
  <si>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</si>
  <si>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</si>
  <si>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</si>
  <si>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</si>
  <si>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</si>
  <si>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</si>
  <si>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</si>
  <si>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</si>
  <si>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</si>
  <si>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</si>
  <si>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</si>
  <si>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</si>
  <si>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</si>
  <si>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</si>
  <si>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</si>
  <si>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</si>
  <si>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</si>
  <si>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</si>
  <si>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</si>
  <si>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</si>
  <si>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</si>
  <si>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</si>
  <si>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</si>
  <si>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</si>
  <si>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</si>
  <si>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</si>
  <si>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</si>
  <si>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</si>
  <si>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</si>
  <si>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</si>
  <si>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</si>
  <si>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</si>
  <si>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</si>
  <si>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</si>
  <si>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</si>
  <si>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</si>
  <si>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</si>
  <si>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</si>
  <si>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</si>
  <si>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</si>
  <si>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</si>
  <si>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</si>
  <si>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</si>
  <si>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</si>
  <si>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</si>
  <si>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</si>
  <si>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</si>
  <si>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</si>
  <si>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</si>
  <si>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</si>
  <si>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</si>
  <si>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</si>
  <si>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</si>
  <si>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</si>
  <si>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</si>
  <si>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</si>
  <si>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</si>
  <si>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</si>
  <si>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</si>
  <si>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</si>
  <si>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</si>
  <si>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</si>
  <si>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</si>
  <si>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</si>
  <si>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</si>
  <si>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</si>
  <si>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</si>
  <si>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</si>
  <si>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</si>
  <si>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</si>
  <si>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</si>
  <si>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</si>
  <si>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</si>
  <si>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</si>
  <si>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</si>
  <si>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</si>
  <si>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</si>
  <si>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</si>
  <si>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</si>
  <si>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</si>
  <si>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</si>
  <si>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</si>
  <si>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</si>
  <si>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</si>
  <si>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</si>
  <si>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</si>
  <si>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</si>
  <si>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</si>
  <si>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</si>
  <si>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</si>
  <si>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</si>
  <si>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</si>
  <si>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</si>
  <si>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</si>
  <si>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</si>
  <si>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</si>
  <si>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</si>
  <si>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</si>
  <si>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</si>
  <si>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</si>
  <si>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</si>
  <si>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</si>
  <si>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</si>
  <si>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</si>
  <si>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</si>
  <si>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</si>
  <si>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</si>
  <si>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</si>
  <si>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</si>
  <si>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</si>
  <si>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</si>
  <si>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</si>
  <si>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</si>
  <si>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</si>
  <si>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</si>
  <si>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</si>
  <si>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</si>
  <si>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</si>
  <si>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</si>
  <si>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</si>
  <si>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</si>
  <si>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</si>
  <si>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</si>
  <si>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</si>
  <si>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</si>
  <si>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</si>
  <si>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</si>
  <si>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</si>
  <si>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</si>
  <si>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</si>
  <si>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</si>
  <si>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</si>
  <si>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</si>
  <si>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</si>
  <si>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</si>
  <si>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</si>
  <si>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</si>
  <si>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</si>
  <si>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</si>
  <si>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</si>
  <si>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</si>
  <si>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</si>
  <si>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</si>
  <si>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</si>
  <si>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</si>
  <si>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</si>
  <si>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</si>
  <si>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</si>
  <si>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</si>
  <si>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</si>
  <si>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</si>
  <si>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</si>
  <si>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</si>
  <si>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</si>
  <si>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</si>
  <si>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</si>
  <si>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</si>
  <si>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</si>
  <si>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</si>
  <si>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</si>
  <si>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</si>
  <si>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</si>
  <si>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</si>
  <si>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</si>
  <si>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</si>
  <si>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</si>
  <si>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</si>
  <si>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</si>
  <si>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</si>
  <si>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</si>
  <si>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</si>
  <si>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</si>
  <si>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</si>
  <si>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</si>
  <si>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</si>
  <si>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</si>
  <si>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</si>
  <si>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</si>
  <si>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</si>
  <si>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</si>
  <si>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</si>
  <si>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</si>
  <si>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</si>
  <si>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</si>
  <si>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</si>
  <si>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</si>
  <si>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</si>
  <si>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</si>
  <si>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</si>
  <si>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</si>
  <si>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</si>
  <si>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</si>
  <si>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</si>
  <si>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</si>
  <si>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</si>
  <si>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</si>
  <si>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</si>
  <si>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</si>
  <si>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</si>
  <si>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</si>
  <si>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</si>
  <si>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</si>
  <si>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</si>
  <si>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</si>
  <si>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</si>
  <si>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</si>
  <si>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</si>
  <si>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</si>
  <si>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</si>
  <si>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</si>
  <si>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</si>
  <si>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</si>
  <si>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</si>
  <si>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</si>
  <si>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</si>
  <si>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</si>
  <si>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</si>
  <si>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</si>
  <si>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</si>
  <si>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</si>
  <si>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</si>
  <si>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</si>
  <si>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</si>
  <si>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</si>
  <si>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</si>
  <si>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</si>
  <si>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</si>
  <si>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</si>
  <si>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</si>
  <si>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</si>
  <si>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</si>
  <si>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</si>
  <si>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</si>
  <si>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</si>
  <si>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</si>
  <si>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</si>
  <si>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</si>
  <si>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</si>
  <si>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</si>
  <si>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</si>
  <si>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</si>
  <si>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</si>
  <si>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</si>
  <si>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</si>
  <si>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</si>
  <si>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</si>
  <si>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</si>
  <si>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</si>
  <si>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</si>
  <si>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</si>
  <si>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</si>
  <si>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</si>
  <si>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</si>
  <si>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</si>
  <si>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</si>
  <si>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</si>
  <si>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</si>
  <si>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</si>
  <si>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</si>
  <si>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</si>
  <si>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</si>
  <si>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</si>
  <si>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</si>
  <si>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</si>
  <si>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</si>
  <si>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</si>
  <si>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</si>
  <si>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</si>
  <si>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</si>
  <si>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</si>
  <si>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</si>
  <si>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</si>
  <si>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</si>
  <si>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</si>
  <si>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</si>
  <si>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</si>
  <si>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</si>
  <si>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</si>
  <si>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</si>
  <si>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</si>
  <si>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</si>
  <si>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</si>
  <si>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</si>
  <si>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</si>
  <si>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</si>
  <si>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</si>
  <si>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</si>
  <si>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</si>
  <si>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</si>
  <si>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</si>
  <si>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</si>
  <si>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</si>
  <si>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</si>
  <si>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</si>
  <si>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</si>
  <si>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</si>
  <si>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</si>
  <si>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</si>
  <si>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</si>
  <si>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</si>
  <si>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</si>
  <si>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</si>
  <si>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</si>
  <si>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</si>
  <si>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</si>
  <si>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</si>
  <si>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</si>
  <si>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</si>
  <si>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</si>
  <si>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</si>
  <si>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</si>
  <si>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</si>
  <si>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</si>
  <si>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</si>
  <si>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</si>
  <si>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</si>
  <si>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</si>
  <si>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</si>
  <si>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</si>
  <si>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</si>
  <si>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</si>
  <si>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</si>
  <si>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</si>
  <si>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</si>
  <si>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</si>
  <si>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</si>
  <si>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</si>
  <si>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</si>
  <si>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</si>
  <si>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</si>
  <si>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</si>
  <si>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</si>
  <si>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</si>
  <si>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</si>
  <si>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</si>
  <si>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</si>
  <si>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</si>
  <si>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</si>
  <si>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</si>
  <si>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</si>
  <si>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</si>
  <si>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</si>
  <si>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</si>
  <si>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</si>
  <si>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</si>
  <si>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</si>
  <si>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</si>
  <si>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</si>
  <si>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</si>
  <si>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</si>
  <si>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</si>
  <si>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</si>
  <si>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</si>
  <si>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</si>
  <si>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</si>
  <si>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</si>
  <si>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</si>
  <si>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</si>
  <si>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</si>
  <si>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</si>
  <si>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</si>
  <si>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</si>
  <si>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</si>
  <si>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</si>
  <si>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</si>
  <si>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</si>
  <si>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</si>
  <si>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</si>
  <si>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</si>
  <si>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</si>
  <si>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</si>
  <si>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</si>
  <si>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</si>
  <si>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</si>
  <si>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</si>
  <si>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</si>
  <si>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</si>
  <si>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</si>
  <si>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</si>
  <si>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</si>
  <si>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</si>
  <si>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</si>
  <si>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</si>
  <si>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</si>
  <si>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</si>
  <si>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</si>
  <si>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</si>
  <si>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</si>
  <si>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</si>
  <si>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</si>
  <si>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</si>
  <si>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</si>
  <si>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</si>
  <si>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</si>
  <si>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</si>
  <si>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</si>
  <si>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</si>
  <si>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</si>
  <si>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</si>
  <si>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</si>
  <si>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</si>
  <si>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</si>
  <si>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</si>
  <si>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</si>
  <si>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</si>
  <si>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</si>
  <si>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</si>
  <si>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</si>
  <si>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</si>
  <si>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</si>
  <si>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</si>
  <si>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</si>
  <si>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</si>
  <si>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</si>
  <si>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</si>
  <si>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</si>
  <si>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</si>
  <si>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</si>
  <si>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</si>
  <si>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</si>
  <si>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</si>
  <si>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</si>
  <si>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</si>
  <si>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</si>
  <si>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</si>
  <si>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</si>
  <si>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</si>
  <si>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</si>
  <si>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</si>
  <si>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</si>
  <si>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</si>
  <si>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</si>
  <si>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</si>
  <si>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</si>
  <si>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</si>
  <si>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</si>
  <si>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</si>
  <si>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</si>
  <si>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</si>
  <si>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</si>
  <si>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</si>
  <si>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</si>
  <si>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</si>
  <si>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</si>
  <si>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</si>
  <si>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</si>
  <si>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</si>
  <si>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</si>
  <si>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</si>
  <si>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</si>
  <si>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</si>
  <si>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</si>
  <si>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</si>
  <si>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</si>
  <si>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</si>
  <si>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</si>
  <si>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</si>
  <si>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</si>
  <si>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</si>
  <si>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</si>
  <si>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</si>
  <si>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</si>
  <si>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</si>
  <si>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</si>
  <si>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</si>
  <si>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</si>
  <si>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</si>
  <si>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</si>
  <si>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</si>
  <si>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</si>
  <si>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</si>
  <si>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</si>
  <si>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</si>
  <si>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</si>
  <si>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</si>
  <si>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</si>
  <si>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</si>
  <si>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</si>
  <si>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</si>
  <si>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</si>
  <si>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</si>
  <si>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</si>
  <si>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</si>
  <si>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</si>
  <si>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</si>
  <si>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</si>
  <si>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</si>
  <si>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</si>
  <si>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</si>
  <si>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</si>
  <si>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</si>
  <si>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</si>
  <si>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</si>
  <si>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</si>
  <si>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</si>
  <si>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</si>
  <si>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</si>
  <si>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</si>
  <si>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</si>
  <si>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</si>
  <si>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</si>
  <si>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</si>
  <si>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</si>
  <si>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</si>
  <si>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</si>
  <si>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</si>
  <si>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</si>
  <si>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</si>
  <si>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</si>
  <si>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</si>
  <si>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</si>
  <si>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</si>
  <si>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</si>
  <si>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</si>
  <si>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</si>
  <si>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</si>
  <si>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</si>
  <si>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</si>
  <si>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</si>
  <si>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</si>
  <si>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</si>
  <si>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</si>
  <si>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</si>
  <si>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</si>
  <si>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</si>
  <si>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</si>
  <si>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</si>
  <si>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</si>
  <si>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</si>
  <si>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</si>
  <si>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</si>
  <si>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</si>
  <si>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</si>
  <si>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</si>
  <si>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</si>
  <si>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</si>
  <si>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</si>
  <si>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</si>
  <si>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</si>
  <si>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</si>
  <si>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</si>
  <si>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</si>
  <si>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</si>
  <si>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</si>
  <si>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</si>
  <si>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</si>
  <si>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</si>
  <si>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</si>
  <si>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</si>
  <si>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</si>
  <si>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</si>
  <si>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</si>
  <si>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</si>
  <si>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</si>
  <si>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</si>
  <si>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</si>
  <si>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</si>
  <si>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</si>
  <si>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</si>
  <si>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</si>
  <si>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</si>
  <si>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</si>
  <si>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</si>
  <si>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</si>
  <si>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</si>
  <si>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</si>
  <si>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</si>
  <si>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</si>
  <si>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</si>
  <si>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</si>
  <si>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</si>
  <si>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</si>
  <si>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</si>
  <si>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</si>
  <si>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</si>
  <si>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</si>
  <si>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</si>
  <si>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</si>
  <si>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</si>
  <si>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</si>
  <si>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</si>
  <si>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</si>
  <si>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</si>
  <si>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</si>
  <si>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</si>
  <si>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</si>
  <si>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</si>
  <si>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</si>
  <si>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</si>
  <si>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</si>
  <si>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</si>
  <si>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</si>
  <si>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</si>
  <si>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</si>
  <si>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</si>
  <si>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</si>
  <si>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</si>
  <si>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</si>
  <si>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</si>
  <si>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</si>
  <si>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</si>
  <si>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</si>
  <si>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</si>
  <si>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</si>
  <si>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</si>
  <si>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</si>
  <si>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</si>
  <si>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</si>
  <si>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</si>
  <si>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</si>
  <si>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</si>
  <si>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</si>
  <si>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</si>
  <si>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</si>
  <si>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</si>
  <si>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</si>
  <si>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</si>
  <si>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</si>
  <si>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</si>
  <si>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</si>
  <si>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</si>
  <si>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</si>
  <si>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</si>
  <si>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</si>
  <si>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</si>
  <si>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</si>
  <si>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</si>
  <si>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</si>
  <si>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</si>
  <si>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</si>
  <si>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</si>
  <si>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</si>
  <si>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</si>
  <si>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</si>
  <si>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</si>
  <si>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</si>
  <si>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</si>
  <si>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</si>
  <si>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</si>
  <si>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</si>
  <si>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</si>
  <si>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</si>
  <si>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</si>
  <si>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</si>
  <si>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</si>
  <si>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</si>
  <si>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</si>
  <si>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</si>
  <si>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</si>
  <si>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</si>
  <si>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</si>
  <si>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</si>
  <si>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</si>
  <si>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</si>
  <si>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</si>
  <si>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</si>
  <si>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</si>
  <si>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</si>
  <si>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</si>
  <si>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</si>
  <si>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</si>
  <si>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</si>
  <si>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</si>
  <si>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</si>
  <si>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</si>
  <si>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</si>
  <si>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</si>
  <si>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</si>
  <si>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</si>
  <si>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</si>
  <si>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</si>
  <si>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</si>
  <si>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</si>
  <si>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</si>
  <si>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</si>
  <si>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</si>
  <si>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</si>
  <si>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</si>
  <si>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</si>
  <si>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</si>
  <si>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</si>
  <si>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</si>
  <si>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</si>
  <si>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</si>
  <si>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</si>
  <si>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</si>
  <si>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</si>
  <si>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</si>
  <si>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</si>
  <si>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</si>
  <si>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</si>
  <si>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</si>
  <si>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</si>
  <si>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</si>
  <si>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</si>
  <si>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</si>
  <si>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</si>
  <si>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</si>
  <si>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</si>
  <si>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</si>
  <si>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</si>
  <si>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</si>
  <si>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</si>
  <si>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</si>
  <si>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</si>
  <si>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</si>
  <si>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</si>
  <si>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</si>
  <si>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</si>
  <si>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</si>
  <si>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</si>
  <si>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</si>
  <si>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</si>
  <si>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</si>
  <si>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</si>
  <si>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</si>
  <si>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</si>
  <si>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</si>
  <si>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</si>
  <si>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</si>
  <si>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</si>
  <si>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</si>
  <si>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</si>
  <si>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</si>
  <si>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</si>
  <si>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</si>
  <si>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</si>
  <si>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</si>
  <si>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</si>
  <si>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</si>
  <si>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</si>
  <si>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</si>
  <si>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</si>
  <si>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</si>
  <si>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</si>
  <si>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</si>
  <si>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</si>
  <si>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</si>
  <si>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</si>
  <si>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</si>
  <si>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</si>
  <si>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</si>
  <si>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</si>
  <si>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</si>
  <si>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</si>
  <si>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</si>
  <si>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</si>
  <si>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</si>
  <si>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</si>
  <si>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</si>
  <si>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</si>
  <si>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</si>
  <si>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</si>
  <si>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</si>
  <si>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</si>
  <si>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</si>
  <si>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</si>
  <si>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</si>
  <si>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</si>
  <si>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</si>
  <si>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</si>
  <si>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</si>
  <si>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</si>
  <si>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</si>
  <si>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</si>
  <si>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</si>
  <si>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</si>
  <si>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</si>
  <si>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</si>
  <si>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</si>
  <si>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</si>
  <si>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</si>
  <si>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</si>
  <si>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</si>
  <si>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</si>
  <si>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</si>
  <si>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</si>
  <si>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</si>
  <si>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</si>
  <si>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</si>
  <si>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</si>
  <si>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</si>
  <si>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</si>
  <si>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</si>
  <si>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</si>
  <si>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</si>
  <si>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</si>
  <si>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</si>
  <si>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</si>
  <si>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</si>
  <si>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</si>
  <si>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</si>
  <si>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</si>
  <si>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</si>
  <si>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</si>
  <si>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</si>
  <si>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</si>
  <si>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</si>
  <si>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</si>
  <si>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</si>
  <si>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</si>
  <si>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</si>
  <si>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</si>
  <si>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</si>
  <si>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</si>
  <si>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</si>
  <si>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</si>
  <si>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</si>
  <si>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</si>
  <si>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</si>
  <si>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</si>
  <si>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</si>
  <si>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</si>
  <si>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</si>
  <si>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</si>
  <si>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</si>
  <si>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</si>
  <si>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</si>
  <si>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</si>
  <si>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</si>
  <si>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</si>
  <si>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</si>
  <si>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</si>
  <si>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</si>
  <si>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</si>
  <si>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</si>
  <si>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</si>
  <si>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</si>
  <si>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</si>
  <si>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</si>
  <si>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</si>
  <si>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</si>
  <si>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</si>
  <si>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</si>
  <si>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</si>
  <si>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</si>
  <si>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</si>
  <si>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</si>
  <si>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</si>
  <si>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</si>
  <si>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</si>
  <si>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</si>
  <si>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</si>
  <si>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</si>
  <si>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</si>
  <si>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</si>
  <si>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</si>
  <si>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</si>
  <si>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</si>
  <si>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</si>
  <si>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</si>
  <si>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</si>
  <si>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</si>
  <si>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</si>
  <si>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</si>
  <si>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</si>
  <si>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</si>
  <si>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</si>
  <si>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</si>
  <si>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</si>
  <si>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</si>
  <si>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</si>
  <si>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</si>
  <si>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</si>
  <si>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</si>
  <si>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</si>
  <si>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</si>
  <si>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</si>
  <si>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</si>
  <si>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</si>
  <si>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</si>
  <si>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</si>
  <si>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</si>
  <si>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</si>
  <si>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</si>
  <si>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</si>
  <si>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</si>
  <si>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</si>
  <si>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</si>
  <si>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</si>
  <si>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</si>
  <si>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</si>
  <si>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</si>
  <si>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</si>
  <si>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</si>
  <si>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</si>
  <si>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</si>
  <si>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</si>
  <si>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</si>
  <si>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</si>
  <si>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</si>
  <si>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</si>
  <si>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</si>
  <si>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</si>
  <si>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</si>
  <si>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</si>
  <si>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</si>
  <si>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</si>
  <si>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</si>
  <si>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</si>
  <si>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</si>
  <si>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</si>
  <si>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</si>
  <si>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</si>
  <si>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</si>
  <si>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</si>
  <si>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</si>
  <si>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</si>
  <si>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</si>
  <si>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</si>
  <si>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</si>
  <si>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</si>
  <si>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</si>
  <si>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</si>
  <si>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</si>
  <si>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</si>
  <si>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</si>
  <si>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</si>
  <si>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</si>
  <si>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</si>
  <si>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</si>
  <si>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</si>
  <si>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</si>
  <si>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</si>
  <si>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</si>
  <si>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</si>
  <si>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</si>
  <si>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</si>
  <si>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</si>
  <si>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</si>
  <si>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</si>
  <si>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</si>
  <si>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</si>
  <si>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</si>
  <si>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</si>
  <si>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</si>
  <si>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</si>
  <si>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</si>
  <si>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</si>
  <si>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</si>
  <si>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</si>
  <si>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</si>
  <si>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</si>
  <si>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</si>
  <si>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</si>
  <si>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</si>
  <si>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</si>
  <si>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</si>
  <si>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</si>
  <si>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</si>
  <si>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</si>
  <si>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</si>
  <si>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</si>
  <si>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</si>
  <si>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</si>
  <si>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</si>
  <si>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</si>
  <si>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</si>
  <si>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</si>
  <si>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</si>
  <si>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</si>
  <si>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</si>
  <si>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</si>
  <si>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</si>
  <si>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</si>
  <si>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</si>
  <si>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</si>
  <si>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</si>
  <si>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</si>
  <si>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</si>
  <si>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</si>
  <si>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</si>
  <si>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</si>
  <si>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</si>
  <si>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</si>
  <si>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</si>
  <si>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</si>
  <si>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</si>
  <si>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</si>
  <si>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</si>
  <si>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</si>
  <si>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</si>
  <si>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</si>
  <si>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</si>
  <si>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</si>
  <si>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</si>
  <si>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</si>
  <si>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</si>
  <si>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</si>
  <si>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</si>
  <si>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</si>
  <si>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</si>
  <si>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</si>
  <si>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</si>
  <si>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</si>
  <si>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</si>
  <si>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</si>
  <si>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</si>
  <si>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</si>
  <si>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</si>
  <si>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</si>
  <si>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</si>
  <si>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</si>
  <si>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</si>
  <si>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</si>
  <si>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</si>
  <si>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</si>
  <si>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</si>
  <si>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</si>
  <si>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</si>
  <si>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</si>
  <si>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</si>
  <si>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</si>
  <si>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</si>
  <si>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</si>
  <si>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</si>
  <si>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</si>
  <si>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</si>
  <si>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</si>
  <si>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</si>
  <si>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</si>
  <si>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</si>
  <si>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</si>
  <si>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</si>
  <si>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</si>
  <si>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</si>
  <si>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</si>
  <si>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</si>
  <si>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</si>
  <si>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</si>
  <si>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</si>
  <si>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</si>
  <si>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</si>
  <si>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</si>
  <si>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</si>
  <si>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</si>
  <si>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</si>
  <si>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</si>
  <si>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</si>
  <si>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</si>
  <si>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</si>
  <si>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</si>
  <si>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</si>
  <si>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</si>
  <si>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</si>
  <si>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</si>
  <si>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</si>
  <si>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</si>
  <si>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</si>
  <si>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</si>
  <si>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</si>
  <si>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</si>
  <si>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</si>
  <si>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</si>
  <si>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</si>
  <si>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</si>
  <si>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</si>
  <si>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</si>
  <si>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</si>
  <si>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</si>
  <si>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</si>
  <si>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</si>
  <si>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</si>
  <si>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</si>
  <si>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</si>
  <si>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</si>
  <si>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</si>
  <si>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</si>
  <si>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</si>
  <si>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</si>
  <si>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</si>
  <si>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</si>
  <si>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</si>
  <si>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</si>
  <si>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</si>
  <si>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</si>
  <si>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</si>
  <si>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</si>
  <si>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</si>
  <si>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</si>
  <si>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</si>
  <si>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</si>
  <si>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</si>
  <si>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</si>
  <si>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</si>
  <si>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</si>
  <si>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</si>
  <si>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</si>
  <si>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</si>
  <si>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</si>
  <si>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</si>
  <si>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</si>
  <si>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</si>
  <si>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</si>
  <si>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</si>
  <si>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</si>
  <si>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</si>
  <si>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</si>
  <si>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</si>
  <si>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</si>
  <si>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</si>
  <si>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</si>
  <si>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</si>
  <si>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</si>
  <si>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</si>
  <si>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</si>
  <si>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</si>
  <si>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</si>
  <si>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</si>
  <si>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</si>
  <si>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</si>
  <si>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</si>
  <si>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</si>
  <si>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</si>
  <si>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</si>
  <si>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</si>
  <si>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</si>
  <si>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</si>
  <si>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</si>
  <si>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</si>
  <si>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</si>
  <si>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</si>
  <si>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</si>
  <si>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</si>
  <si>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</si>
  <si>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</si>
  <si>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</si>
  <si>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</si>
  <si>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</si>
  <si>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</si>
  <si>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</si>
  <si>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</si>
  <si>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</si>
  <si>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</si>
  <si>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</si>
  <si>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</si>
  <si>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</si>
  <si>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</si>
  <si>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</si>
  <si>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</si>
  <si>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</si>
  <si>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</si>
  <si>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</si>
  <si>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</si>
  <si>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</si>
  <si>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</si>
  <si>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</si>
  <si>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</si>
  <si>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</si>
  <si>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</si>
  <si>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</si>
  <si>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</si>
  <si>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</si>
  <si>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</si>
  <si>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</si>
  <si>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</si>
  <si>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</si>
  <si>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</si>
  <si>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</si>
  <si>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</si>
  <si>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</si>
  <si>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</si>
  <si>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</si>
  <si>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</si>
  <si>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</si>
  <si>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</si>
  <si>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</si>
  <si>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</si>
  <si>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</si>
  <si>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</si>
  <si>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</si>
  <si>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</si>
  <si>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</si>
  <si>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</si>
  <si>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</si>
  <si>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</si>
  <si>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</si>
  <si>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</si>
  <si>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</si>
  <si>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</si>
  <si>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</si>
  <si>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</si>
  <si>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</si>
  <si>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</si>
  <si>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</si>
  <si>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</si>
  <si>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</si>
  <si>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</si>
  <si>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</si>
  <si>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</si>
  <si>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</si>
  <si>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</si>
  <si>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</si>
  <si>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</si>
  <si>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</si>
  <si>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</si>
  <si>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</si>
  <si>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</si>
  <si>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</si>
  <si>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</si>
  <si>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</si>
  <si>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</si>
  <si>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</si>
  <si>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</si>
  <si>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</si>
  <si>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</si>
  <si>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</si>
  <si>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</si>
  <si>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</si>
  <si>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</si>
  <si>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</si>
  <si>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</si>
  <si>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</si>
  <si>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</si>
  <si>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</si>
  <si>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</si>
  <si>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</si>
  <si>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</si>
  <si>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</si>
  <si>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</si>
  <si>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</si>
  <si>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</si>
  <si>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</si>
  <si>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</si>
  <si>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</si>
  <si>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</si>
  <si>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</si>
  <si>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</si>
  <si>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</si>
  <si>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</si>
  <si>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</si>
  <si>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</si>
  <si>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</si>
  <si>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</si>
  <si>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</si>
  <si>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</si>
  <si>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</si>
  <si>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</si>
  <si>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</si>
  <si>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</si>
  <si>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</si>
  <si>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</si>
  <si>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</si>
  <si>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</si>
  <si>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</si>
  <si>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</si>
  <si>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</si>
  <si>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</si>
  <si>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</si>
  <si>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</si>
  <si>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</si>
  <si>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</si>
  <si>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</si>
  <si>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</si>
  <si>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</si>
  <si>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</si>
  <si>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</si>
  <si>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</si>
  <si>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</si>
  <si>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</si>
  <si>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</si>
  <si>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</si>
  <si>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</si>
  <si>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</si>
  <si>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</si>
  <si>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</si>
  <si>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</si>
  <si>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</si>
  <si>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</si>
  <si>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</si>
  <si>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</si>
  <si>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</si>
  <si>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</si>
  <si>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</si>
  <si>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</si>
  <si>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</si>
  <si>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</si>
  <si>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</si>
  <si>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</si>
  <si>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</si>
  <si>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</si>
  <si>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</si>
  <si>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</si>
  <si>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</si>
  <si>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</si>
  <si>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</si>
  <si>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</si>
  <si>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</si>
  <si>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</si>
  <si>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</si>
  <si>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</si>
  <si>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</si>
  <si>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</si>
  <si>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</si>
  <si>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</si>
  <si>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</si>
  <si>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</si>
  <si>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</si>
  <si>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</si>
  <si>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</si>
  <si>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</si>
  <si>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</si>
  <si>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</si>
  <si>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</si>
  <si>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</si>
  <si>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</si>
  <si>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</si>
  <si>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</si>
  <si>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</si>
  <si>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</si>
  <si>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</si>
  <si>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</si>
  <si>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</si>
  <si>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</si>
  <si>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</si>
  <si>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</si>
  <si>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</si>
  <si>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</si>
  <si>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</si>
  <si>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</si>
  <si>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</si>
  <si>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</si>
  <si>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</si>
  <si>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</si>
  <si>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</si>
  <si>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</si>
  <si>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</si>
  <si>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</si>
  <si>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</si>
  <si>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</si>
  <si>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</si>
  <si>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</si>
  <si>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</si>
  <si>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</si>
  <si>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</si>
  <si>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</si>
  <si>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</si>
  <si>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</si>
  <si>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</si>
  <si>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</si>
  <si>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</si>
  <si>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</si>
  <si>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</si>
  <si>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</si>
  <si>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</si>
  <si>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</si>
  <si>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</si>
  <si>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</si>
  <si>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</si>
  <si>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</si>
  <si>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</si>
  <si>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</si>
  <si>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</si>
  <si>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</si>
  <si>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</si>
  <si>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</si>
  <si>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</si>
  <si>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</si>
  <si>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</si>
  <si>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</si>
  <si>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</si>
  <si>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</si>
  <si>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</si>
  <si>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</si>
  <si>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</si>
  <si>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</si>
  <si>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</si>
  <si>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</si>
  <si>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</si>
  <si>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</si>
  <si>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</si>
  <si>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</si>
  <si>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</si>
  <si>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</si>
  <si>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</si>
  <si>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</si>
  <si>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</si>
  <si>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</si>
  <si>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</si>
  <si>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</si>
  <si>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</si>
  <si>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</si>
  <si>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</si>
  <si>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</si>
  <si>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</si>
  <si>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</si>
  <si>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</si>
  <si>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</si>
  <si>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</si>
  <si>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</si>
  <si>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</si>
  <si>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</si>
  <si>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</si>
  <si>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</si>
  <si>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</si>
  <si>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</si>
  <si>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</si>
  <si>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</si>
  <si>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</si>
  <si>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</si>
  <si>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</si>
  <si>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</si>
  <si>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</si>
  <si>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</si>
  <si>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</si>
  <si>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</si>
  <si>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</si>
  <si>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</si>
  <si>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</si>
  <si>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</si>
  <si>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</si>
  <si>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</si>
  <si>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</si>
  <si>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</si>
  <si>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</si>
  <si>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</si>
  <si>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</si>
  <si>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</si>
  <si>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</si>
  <si>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</si>
  <si>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</si>
  <si>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</si>
  <si>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</si>
  <si>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</si>
  <si>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</si>
  <si>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</si>
  <si>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</si>
  <si>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</si>
  <si>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</si>
  <si>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</si>
  <si>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</si>
  <si>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</si>
  <si>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</si>
  <si>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</si>
  <si>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</si>
  <si>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</si>
  <si>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</si>
  <si>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</si>
  <si>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</si>
  <si>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</si>
  <si>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</si>
  <si>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</si>
  <si>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</si>
  <si>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</si>
  <si>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</si>
  <si>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</si>
  <si>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</si>
  <si>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</si>
  <si>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</si>
  <si>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</si>
  <si>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</si>
  <si>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</si>
  <si>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</si>
  <si>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</si>
  <si>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</si>
  <si>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</si>
  <si>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</si>
  <si>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</si>
  <si>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</si>
  <si>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</si>
  <si>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</si>
  <si>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</si>
  <si>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</si>
  <si>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</si>
  <si>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</si>
  <si>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</si>
  <si>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</si>
  <si>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</si>
  <si>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</si>
  <si>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</si>
  <si>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</si>
  <si>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</si>
  <si>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</si>
  <si>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</si>
  <si>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</si>
  <si>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</si>
  <si>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</si>
  <si>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</si>
  <si>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</si>
  <si>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</si>
  <si>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</si>
  <si>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</si>
  <si>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</si>
  <si>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</si>
  <si>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</si>
  <si>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</si>
  <si>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</si>
  <si>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</si>
  <si>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</si>
  <si>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</si>
  <si>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</si>
  <si>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</si>
  <si>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</si>
  <si>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</si>
  <si>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</si>
  <si>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</si>
  <si>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</si>
  <si>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</si>
  <si>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</si>
  <si>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</si>
  <si>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</si>
  <si>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</si>
  <si>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</si>
  <si>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</si>
  <si>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</si>
  <si>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</si>
  <si>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</si>
  <si>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</si>
  <si>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</si>
  <si>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</si>
  <si>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</si>
  <si>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</si>
  <si>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</si>
  <si>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</si>
  <si>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</si>
  <si>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</si>
  <si>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</si>
  <si>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</si>
  <si>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</si>
  <si>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</si>
  <si>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</si>
  <si>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</si>
  <si>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</si>
  <si>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</si>
  <si>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</si>
  <si>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</si>
  <si>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</si>
  <si>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</si>
  <si>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</si>
  <si>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</si>
  <si>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</si>
  <si>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</si>
  <si>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</si>
  <si>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</si>
  <si>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</si>
  <si>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</si>
  <si>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</si>
  <si>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</si>
  <si>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</si>
  <si>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</si>
  <si>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</si>
  <si>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</si>
  <si>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</si>
  <si>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</si>
  <si>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</si>
  <si>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</si>
  <si>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</si>
  <si>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</si>
  <si>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</si>
  <si>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</si>
  <si>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</si>
  <si>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</si>
  <si>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</si>
  <si>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</si>
  <si>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</si>
  <si>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</si>
  <si>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</si>
  <si>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</si>
  <si>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</si>
  <si>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</si>
  <si>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</si>
  <si>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</si>
  <si>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</si>
  <si>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</si>
  <si>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</si>
  <si>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</si>
  <si>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</si>
  <si>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</si>
  <si>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</si>
  <si>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</si>
  <si>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</si>
  <si>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</si>
  <si>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</si>
  <si>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</si>
  <si>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</si>
  <si>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</si>
  <si>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</si>
  <si>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</si>
  <si>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</si>
  <si>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</si>
  <si>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</si>
  <si>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</si>
  <si>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</si>
  <si>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</si>
  <si>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</si>
  <si>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</si>
  <si>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</si>
  <si>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</si>
  <si>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</si>
  <si>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</si>
  <si>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</si>
  <si>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</si>
  <si>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</si>
  <si>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</si>
  <si>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</si>
  <si>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</si>
  <si>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</si>
  <si>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</si>
  <si>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</si>
  <si>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</si>
  <si>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</si>
  <si>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</si>
  <si>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</si>
  <si>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</si>
  <si>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</si>
  <si>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</si>
  <si>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</si>
  <si>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</si>
  <si>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</si>
  <si>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</si>
  <si>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</si>
  <si>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</si>
  <si>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</si>
  <si>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</si>
  <si>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</si>
  <si>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</si>
  <si>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</si>
  <si>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</si>
  <si>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</si>
  <si>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</si>
  <si>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</si>
  <si>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</si>
  <si>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</si>
  <si>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</si>
  <si>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</si>
  <si>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</si>
  <si>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</si>
  <si>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</si>
  <si>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</si>
  <si>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</si>
  <si>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</si>
  <si>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</si>
  <si>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</si>
  <si>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</si>
  <si>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</si>
  <si>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</si>
  <si>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</si>
  <si>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</si>
  <si>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</si>
  <si>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</si>
  <si>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</si>
  <si>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</si>
  <si>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</si>
  <si>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</si>
  <si>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</si>
  <si>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</si>
  <si>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</si>
  <si>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</si>
  <si>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</si>
  <si>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</si>
  <si>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</si>
  <si>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</si>
  <si>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</si>
  <si>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</si>
  <si>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</si>
  <si>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</si>
  <si>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</si>
  <si>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</si>
  <si>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</si>
  <si>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</si>
  <si>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</si>
  <si>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</si>
  <si>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</si>
  <si>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</si>
  <si>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</si>
  <si>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</si>
  <si>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</si>
  <si>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</si>
  <si>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</si>
  <si>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</si>
  <si>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</si>
  <si>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</si>
  <si>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</si>
  <si>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</si>
  <si>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</si>
  <si>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</si>
  <si>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</si>
  <si>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</si>
  <si>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</si>
  <si>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</si>
  <si>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</si>
  <si>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</si>
  <si>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</si>
  <si>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</si>
  <si>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</si>
  <si>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</si>
  <si>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</si>
  <si>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</si>
  <si>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</si>
  <si>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</si>
  <si>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</si>
  <si>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</si>
  <si>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</si>
  <si>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</si>
  <si>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</si>
  <si>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</si>
  <si>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</si>
  <si>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</si>
  <si>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</si>
  <si>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</si>
  <si>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</si>
  <si>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</si>
  <si>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</si>
  <si>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</si>
  <si>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</si>
  <si>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</si>
  <si>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</si>
  <si>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</si>
  <si>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</si>
  <si>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</si>
  <si>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</si>
  <si>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</si>
  <si>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</si>
  <si>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</si>
  <si>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</si>
  <si>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</si>
  <si>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</si>
  <si>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</si>
  <si>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</si>
  <si>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</si>
  <si>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</si>
  <si>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</si>
  <si>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</si>
  <si>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</si>
  <si>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</si>
  <si>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</si>
  <si>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</si>
  <si>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</si>
  <si>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</si>
  <si>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</si>
  <si>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</si>
  <si>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</si>
  <si>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</si>
  <si>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</si>
  <si>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</si>
  <si>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</si>
  <si>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</si>
  <si>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</si>
  <si>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</si>
  <si>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</si>
  <si>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</si>
  <si>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</si>
  <si>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</si>
  <si>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</si>
  <si>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</si>
  <si>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</si>
  <si>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</si>
  <si>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</si>
  <si>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</si>
  <si>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</si>
  <si>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</si>
  <si>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</si>
  <si>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</si>
  <si>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</si>
  <si>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</si>
  <si>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</si>
  <si>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</si>
  <si>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</si>
  <si>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</si>
  <si>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</si>
  <si>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</si>
  <si>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</si>
  <si>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</si>
  <si>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</si>
  <si>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</si>
  <si>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</si>
  <si>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</si>
  <si>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</si>
  <si>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</si>
  <si>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</si>
  <si>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</si>
  <si>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</si>
  <si>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</si>
  <si>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</si>
  <si>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</si>
  <si>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</si>
  <si>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</si>
  <si>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</si>
  <si>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</si>
  <si>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</si>
  <si>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</si>
  <si>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</si>
  <si>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</si>
  <si>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</si>
  <si>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</si>
  <si>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</si>
  <si>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</si>
  <si>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</si>
  <si>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</si>
  <si>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</si>
  <si>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</si>
  <si>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</si>
  <si>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</si>
  <si>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</si>
  <si>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</si>
  <si>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</si>
  <si>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</si>
  <si>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</si>
  <si>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</si>
  <si>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</si>
  <si>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</si>
  <si>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</si>
  <si>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</si>
  <si>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</si>
  <si>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</si>
  <si>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</si>
  <si>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</si>
  <si>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</si>
  <si>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</si>
  <si>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</si>
  <si>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</si>
  <si>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</si>
  <si>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</si>
  <si>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</si>
  <si>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</si>
  <si>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</si>
  <si>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</si>
  <si>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</si>
  <si>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</si>
  <si>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</si>
  <si>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</si>
  <si>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</si>
  <si>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</si>
  <si>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</si>
  <si>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</si>
  <si>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</si>
  <si>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</si>
  <si>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</si>
  <si>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</si>
  <si>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</si>
  <si>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</si>
  <si>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</si>
  <si>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</si>
  <si>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</si>
  <si>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</si>
  <si>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</si>
  <si>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</si>
  <si>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</si>
  <si>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</si>
  <si>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</si>
  <si>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</si>
  <si>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</si>
  <si>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</si>
  <si>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</si>
  <si>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</si>
  <si>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</si>
  <si>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</si>
  <si>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</si>
  <si>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</si>
  <si>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</si>
  <si>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</si>
  <si>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</si>
  <si>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</si>
  <si>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</si>
  <si>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</si>
  <si>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</si>
  <si>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</si>
  <si>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</si>
  <si>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</si>
  <si>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</si>
  <si>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</si>
  <si>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</si>
  <si>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</si>
  <si>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</si>
  <si>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</si>
  <si>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</si>
  <si>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</si>
  <si>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</si>
  <si>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</si>
  <si>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</si>
  <si>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</si>
  <si>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</si>
  <si>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</si>
  <si>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</si>
  <si>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</si>
  <si>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</si>
  <si>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</si>
  <si>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</si>
  <si>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</si>
  <si>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</si>
  <si>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</si>
  <si>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</si>
  <si>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</si>
  <si>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</si>
  <si>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</si>
  <si>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</si>
  <si>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</si>
  <si>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</si>
  <si>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</si>
  <si>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</si>
  <si>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</si>
  <si>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</si>
  <si>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</si>
  <si>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</si>
  <si>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</si>
  <si>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</si>
  <si>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</si>
  <si>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</si>
  <si>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</si>
  <si>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</si>
  <si>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</si>
  <si>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</si>
  <si>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</si>
  <si>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</si>
  <si>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</si>
  <si>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</si>
  <si>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</si>
  <si>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</si>
  <si>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</si>
  <si>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</si>
  <si>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</si>
  <si>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</si>
  <si>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</si>
  <si>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</si>
  <si>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</si>
  <si>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</si>
  <si>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</si>
  <si>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</si>
  <si>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</si>
  <si>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</si>
  <si>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</si>
  <si>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</si>
  <si>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</si>
  <si>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</si>
  <si>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</si>
  <si>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</si>
  <si>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</si>
  <si>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</si>
  <si>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</si>
  <si>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</si>
  <si>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</si>
  <si>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</si>
  <si>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</si>
  <si>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</si>
  <si>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</si>
  <si>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</si>
  <si>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</si>
  <si>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</si>
  <si>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</si>
  <si>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</si>
  <si>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</si>
  <si>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</si>
  <si>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</si>
  <si>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</si>
  <si>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</si>
  <si>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</si>
  <si>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</si>
  <si>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</si>
  <si>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</si>
  <si>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</si>
  <si>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</si>
  <si>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</si>
  <si>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</si>
  <si>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</si>
  <si>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</si>
  <si>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</si>
  <si>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</si>
  <si>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</si>
  <si>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</si>
  <si>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</si>
  <si>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</si>
  <si>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</si>
  <si>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</si>
  <si>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</si>
  <si>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</si>
  <si>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</si>
  <si>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</si>
  <si>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</si>
  <si>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</si>
  <si>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</si>
  <si>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</si>
  <si>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</si>
  <si>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</si>
  <si>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</si>
  <si>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</si>
  <si>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</si>
  <si>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</si>
  <si>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</si>
  <si>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</si>
  <si>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</si>
  <si>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</si>
  <si>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</si>
  <si>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</si>
  <si>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</si>
  <si>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</si>
  <si>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</si>
  <si>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</si>
  <si>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</si>
  <si>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</si>
  <si>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</si>
  <si>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</si>
  <si>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</si>
  <si>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</si>
  <si>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</si>
  <si>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</si>
  <si>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</si>
  <si>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</si>
  <si>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</si>
  <si>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</si>
  <si>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</si>
  <si>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</si>
  <si>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</si>
  <si>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</si>
  <si>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</si>
  <si>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</si>
  <si>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</si>
  <si>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</si>
  <si>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</si>
  <si>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</si>
  <si>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</si>
  <si>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</si>
  <si>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</si>
  <si>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</si>
  <si>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</si>
  <si>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</si>
  <si>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</si>
  <si>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</si>
  <si>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</si>
  <si>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</si>
  <si>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</si>
  <si>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</si>
  <si>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</si>
  <si>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</si>
  <si>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</si>
  <si>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</si>
  <si>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</si>
  <si>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</si>
  <si>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</si>
  <si>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</si>
  <si>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</si>
  <si>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</si>
  <si>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</si>
  <si>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</si>
  <si>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</si>
  <si>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</si>
  <si>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</si>
  <si>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</si>
  <si>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</si>
  <si>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</si>
  <si>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</si>
  <si>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</si>
  <si>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</si>
  <si>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</si>
  <si>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</si>
  <si>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</si>
  <si>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</si>
  <si>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</si>
  <si>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</si>
  <si>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</si>
  <si>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</si>
  <si>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</si>
  <si>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</si>
  <si>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</si>
  <si>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</si>
  <si>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</si>
  <si>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</si>
  <si>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</si>
  <si>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</si>
  <si>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</si>
  <si>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</si>
  <si>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</si>
  <si>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</si>
  <si>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</si>
  <si>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</si>
  <si>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</si>
  <si>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</si>
  <si>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</si>
  <si>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</si>
  <si>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</si>
  <si>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</si>
  <si>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</si>
  <si>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</si>
  <si>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</si>
  <si>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</si>
  <si>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</si>
  <si>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</si>
  <si>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</si>
  <si>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</si>
  <si>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</si>
  <si>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</si>
  <si>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</si>
  <si>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</si>
  <si>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</si>
  <si>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</si>
  <si>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</si>
  <si>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</si>
  <si>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</si>
  <si>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</si>
  <si>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</si>
  <si>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</si>
  <si>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</si>
  <si>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</si>
  <si>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</si>
  <si>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</si>
  <si>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</si>
  <si>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</si>
  <si>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</si>
  <si>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</si>
  <si>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</si>
  <si>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</si>
  <si>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</si>
  <si>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</si>
  <si>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</si>
  <si>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</si>
  <si>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</si>
  <si>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</si>
  <si>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</si>
  <si>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</si>
  <si>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</si>
  <si>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</si>
  <si>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</si>
  <si>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</si>
  <si>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</si>
  <si>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</si>
  <si>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</si>
  <si>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</si>
  <si>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</si>
  <si>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</si>
  <si>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</si>
  <si>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</si>
  <si>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</si>
  <si>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</si>
  <si>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</si>
  <si>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</si>
  <si>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</si>
  <si>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</si>
  <si>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</si>
  <si>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</si>
  <si>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</si>
  <si>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</si>
  <si>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</si>
  <si>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</si>
  <si>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</si>
  <si>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</si>
  <si>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</si>
  <si>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</si>
  <si>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</si>
  <si>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</si>
  <si>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</si>
  <si>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</si>
  <si>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</si>
  <si>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</si>
  <si>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</si>
  <si>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</si>
  <si>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</si>
  <si>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</si>
  <si>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</si>
  <si>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</si>
  <si>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</si>
  <si>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</si>
  <si>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</si>
  <si>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</si>
  <si>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</si>
  <si>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</si>
  <si>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</si>
  <si>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</si>
  <si>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</si>
  <si>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</si>
  <si>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</si>
  <si>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</si>
  <si>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</si>
  <si>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</si>
  <si>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</si>
  <si>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</si>
  <si>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</si>
  <si>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</si>
  <si>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</si>
  <si>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</si>
  <si>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</si>
  <si>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</si>
  <si>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</si>
  <si>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</si>
  <si>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</si>
  <si>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</si>
  <si>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</si>
  <si>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</si>
  <si>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</si>
  <si>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</si>
  <si>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</si>
  <si>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</si>
  <si>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</si>
  <si>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</si>
  <si>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</si>
  <si>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</si>
  <si>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</si>
  <si>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</si>
  <si>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</si>
  <si>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</si>
  <si>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</si>
  <si>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</si>
  <si>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</si>
  <si>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</si>
  <si>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</si>
  <si>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</si>
  <si>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</si>
  <si>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</si>
  <si>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</si>
  <si>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</si>
  <si>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</si>
  <si>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</si>
  <si>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</si>
  <si>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</si>
  <si>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</si>
  <si>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</si>
  <si>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</si>
  <si>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</si>
  <si>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</si>
  <si>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</si>
  <si>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</si>
  <si>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</si>
  <si>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</si>
  <si>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</si>
  <si>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</si>
  <si>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</si>
  <si>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</si>
  <si>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</si>
  <si>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</si>
  <si>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</si>
  <si>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</si>
  <si>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</si>
  <si>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</si>
  <si>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</si>
  <si>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</si>
  <si>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</si>
  <si>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</si>
  <si>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</si>
  <si>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</si>
  <si>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</si>
  <si>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</si>
  <si>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</si>
  <si>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</si>
  <si>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</si>
  <si>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</si>
  <si>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</si>
  <si>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</si>
  <si>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</si>
  <si>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</si>
  <si>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</si>
  <si>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</si>
  <si>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</si>
  <si>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</si>
  <si>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</si>
  <si>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</si>
  <si>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</si>
  <si>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</si>
  <si>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</si>
  <si>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</si>
  <si>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</si>
  <si>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</si>
  <si>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</si>
  <si>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</si>
  <si>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</si>
  <si>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</si>
  <si>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</si>
  <si>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</si>
  <si>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</si>
  <si>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</si>
  <si>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</si>
  <si>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</si>
  <si>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</si>
  <si>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</si>
  <si>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</si>
  <si>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</si>
  <si>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</si>
  <si>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</si>
  <si>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</si>
  <si>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</si>
  <si>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</si>
  <si>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</si>
  <si>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</si>
  <si>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</si>
  <si>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</si>
  <si>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</si>
  <si>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</si>
  <si>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</si>
  <si>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</si>
  <si>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</si>
  <si>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</si>
  <si>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</si>
  <si>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</si>
  <si>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</si>
  <si>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</si>
  <si>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</si>
  <si>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</si>
  <si>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</si>
  <si>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</si>
  <si>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</si>
  <si>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</si>
  <si>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</si>
  <si>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</si>
  <si>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</si>
  <si>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</si>
  <si>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</si>
  <si>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</si>
  <si>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</si>
  <si>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</si>
  <si>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</si>
  <si>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</si>
  <si>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</si>
  <si>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</si>
  <si>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</si>
  <si>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</si>
  <si>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</si>
  <si>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</si>
  <si>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</si>
  <si>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</si>
  <si>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</si>
  <si>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</si>
  <si>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</si>
  <si>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</si>
  <si>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</si>
  <si>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</si>
  <si>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</si>
  <si>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</si>
  <si>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</si>
  <si>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</si>
  <si>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</si>
  <si>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</si>
  <si>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</si>
  <si>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</si>
  <si>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</si>
  <si>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</si>
  <si>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</si>
  <si>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</si>
  <si>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</si>
  <si>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</si>
  <si>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</si>
  <si>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</si>
  <si>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</si>
  <si>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</si>
  <si>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</si>
  <si>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</si>
  <si>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</si>
  <si>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</si>
  <si>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</si>
  <si>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</si>
  <si>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</si>
  <si>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</si>
  <si>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</si>
  <si>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</si>
  <si>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</si>
  <si>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</si>
  <si>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</si>
  <si>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</si>
  <si>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</si>
  <si>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</si>
  <si>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</si>
  <si>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</si>
  <si>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</si>
  <si>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</si>
  <si>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</si>
  <si>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</si>
  <si>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</si>
  <si>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</si>
  <si>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</si>
  <si>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</si>
  <si>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</si>
  <si>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</si>
  <si>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</si>
  <si>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</si>
  <si>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</si>
  <si>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</si>
  <si>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</si>
  <si>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</si>
  <si>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</si>
  <si>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</si>
  <si>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</si>
  <si>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</si>
  <si>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</si>
  <si>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</si>
  <si>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</si>
  <si>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</si>
  <si>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</si>
  <si>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</si>
  <si>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</si>
  <si>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</si>
  <si>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</si>
  <si>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</si>
  <si>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</si>
  <si>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</si>
  <si>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</si>
  <si>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</si>
  <si>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</si>
  <si>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</si>
  <si>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</si>
  <si>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</si>
  <si>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</si>
  <si>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</si>
  <si>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</si>
  <si>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</si>
  <si>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</si>
  <si>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</si>
  <si>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</si>
  <si>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</si>
  <si>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</si>
  <si>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</si>
  <si>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</si>
  <si>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</si>
  <si>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</si>
  <si>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</si>
  <si>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</si>
  <si>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</si>
  <si>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</si>
  <si>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</si>
  <si>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</si>
  <si>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</si>
  <si>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</si>
  <si>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</si>
  <si>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</si>
  <si>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</si>
  <si>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</si>
  <si>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</si>
  <si>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</si>
  <si>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</si>
  <si>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</si>
  <si>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</si>
  <si>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</si>
  <si>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</si>
  <si>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</si>
  <si>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</si>
  <si>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</si>
  <si>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</si>
  <si>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</si>
  <si>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</si>
  <si>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</si>
  <si>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</si>
  <si>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</si>
  <si>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</si>
  <si>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</si>
  <si>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</si>
  <si>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</si>
  <si>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</si>
  <si>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</si>
  <si>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</si>
  <si>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</si>
  <si>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</si>
  <si>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</si>
  <si>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</si>
  <si>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</si>
  <si>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</si>
  <si>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</si>
  <si>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</si>
  <si>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</si>
  <si>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</si>
  <si>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</si>
  <si>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</si>
  <si>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</si>
  <si>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</si>
  <si>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</si>
  <si>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</si>
  <si>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</si>
  <si>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</si>
  <si>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</si>
  <si>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</si>
  <si>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</si>
  <si>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</si>
  <si>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</si>
  <si>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</si>
  <si>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</si>
  <si>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</si>
  <si>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</si>
  <si>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</si>
  <si>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</si>
  <si>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</si>
  <si>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</si>
  <si>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</si>
  <si>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</si>
  <si>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</si>
  <si>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</si>
  <si>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</si>
  <si>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</si>
  <si>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</si>
  <si>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</si>
  <si>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</si>
  <si>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</si>
  <si>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</si>
  <si>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</si>
  <si>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</si>
  <si>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</si>
  <si>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</si>
  <si>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</si>
  <si>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</si>
  <si>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</si>
  <si>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</si>
  <si>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</si>
  <si>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</si>
  <si>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</si>
  <si>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</si>
  <si>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</si>
  <si>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</si>
  <si>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</si>
  <si>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</si>
  <si>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</si>
  <si>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</si>
  <si>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</si>
  <si>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</si>
  <si>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</si>
  <si>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</si>
  <si>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</si>
  <si>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</si>
  <si>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</si>
  <si>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</si>
  <si>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</si>
  <si>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</si>
  <si>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</si>
  <si>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</si>
  <si>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</si>
  <si>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</si>
  <si>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</si>
  <si>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</si>
  <si>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</si>
  <si>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</si>
  <si>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</si>
  <si>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</si>
  <si>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</si>
  <si>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</si>
  <si>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</si>
  <si>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</si>
  <si>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</si>
  <si>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</si>
  <si>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</si>
  <si>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</si>
  <si>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</si>
  <si>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</si>
  <si>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</si>
  <si>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</si>
  <si>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</si>
  <si>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</si>
  <si>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</si>
  <si>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</si>
  <si>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</si>
  <si>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</si>
  <si>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</si>
  <si>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</si>
  <si>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</si>
  <si>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</si>
  <si>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</si>
  <si>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</si>
  <si>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</si>
  <si>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</si>
  <si>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</si>
  <si>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</si>
  <si>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</si>
  <si>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</si>
  <si>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</si>
  <si>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</si>
  <si>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</si>
  <si>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</si>
  <si>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</si>
  <si>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</si>
  <si>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</si>
  <si>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</si>
  <si>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</si>
  <si>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</si>
  <si>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</si>
  <si>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</si>
  <si>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</si>
  <si>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</si>
  <si>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</si>
  <si>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</si>
  <si>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</si>
  <si>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</si>
  <si>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</si>
  <si>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</si>
  <si>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</si>
  <si>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</si>
  <si>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</si>
  <si>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</si>
  <si>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</si>
  <si>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</si>
  <si>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</si>
  <si>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</si>
  <si>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</si>
  <si>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</si>
  <si>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</si>
  <si>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</si>
  <si>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</si>
  <si>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</si>
  <si>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</si>
  <si>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</si>
  <si>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</si>
  <si>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</si>
  <si>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</si>
  <si>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</si>
  <si>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</si>
  <si>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</si>
  <si>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</si>
  <si>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</si>
  <si>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</si>
  <si>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</si>
  <si>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</si>
  <si>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</si>
  <si>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</si>
  <si>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</si>
  <si>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</si>
  <si>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</si>
  <si>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</si>
  <si>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</si>
  <si>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</si>
  <si>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</si>
  <si>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</si>
  <si>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</si>
  <si>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</si>
  <si>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</si>
  <si>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</si>
  <si>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</si>
  <si>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</si>
  <si>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</si>
  <si>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</si>
  <si>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</si>
  <si>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</si>
  <si>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</si>
  <si>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</si>
  <si>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</si>
  <si>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</si>
  <si>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</si>
  <si>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</si>
  <si>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</si>
  <si>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</si>
  <si>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</si>
  <si>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</si>
  <si>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</si>
  <si>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</si>
  <si>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</si>
  <si>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</si>
  <si>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</si>
  <si>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</si>
  <si>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</si>
  <si>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</si>
  <si>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</si>
  <si>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</si>
  <si>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</si>
  <si>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</si>
  <si>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</si>
  <si>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</si>
  <si>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</si>
  <si>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</si>
  <si>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</si>
  <si>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</si>
  <si>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</si>
  <si>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</si>
  <si>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</si>
  <si>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</si>
  <si>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</si>
  <si>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</si>
  <si>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</si>
  <si>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</si>
  <si>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</si>
  <si>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</si>
  <si>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</si>
  <si>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</si>
  <si>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</si>
  <si>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</si>
  <si>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</si>
  <si>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</si>
  <si>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</si>
  <si>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</si>
  <si>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</si>
  <si>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</si>
  <si>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</si>
  <si>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</si>
  <si>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</si>
  <si>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</si>
  <si>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</si>
  <si>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</si>
  <si>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</si>
  <si>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</si>
  <si>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</si>
  <si>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</si>
  <si>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</si>
  <si>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</si>
  <si>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</si>
  <si>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</si>
  <si>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</si>
  <si>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</si>
  <si>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</si>
  <si>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</si>
  <si>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</si>
  <si>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</si>
  <si>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</si>
  <si>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</si>
  <si>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</si>
  <si>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</si>
  <si>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</si>
  <si>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</si>
  <si>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</si>
  <si>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</si>
  <si>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</si>
  <si>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</si>
  <si>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</si>
  <si>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</si>
  <si>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</si>
  <si>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</si>
  <si>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</si>
  <si>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</si>
  <si>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</si>
  <si>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</si>
  <si>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</si>
  <si>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</si>
  <si>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</si>
  <si>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</si>
  <si>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</si>
  <si>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</si>
  <si>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</si>
  <si>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</si>
  <si>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</si>
  <si>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</si>
  <si>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</si>
  <si>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</si>
  <si>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</si>
  <si>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</si>
  <si>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</si>
  <si>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</si>
  <si>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</si>
  <si>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</si>
  <si>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</si>
  <si>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</si>
  <si>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</si>
  <si>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</si>
  <si>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</si>
  <si>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</si>
  <si>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</si>
  <si>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</si>
  <si>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</si>
  <si>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</si>
  <si>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</si>
  <si>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</si>
  <si>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</si>
  <si>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</si>
  <si>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</si>
  <si>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</si>
  <si>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</si>
  <si>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</si>
  <si>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</si>
  <si>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</si>
  <si>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</si>
  <si>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</si>
  <si>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</si>
  <si>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</si>
  <si>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</si>
  <si>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</si>
  <si>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</si>
  <si>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</si>
  <si>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</si>
  <si>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</si>
  <si>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</si>
  <si>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</si>
  <si>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</si>
  <si>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</si>
  <si>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</si>
  <si>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</si>
  <si>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</si>
  <si>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</si>
  <si>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</si>
  <si>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</si>
  <si>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</si>
  <si>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</si>
  <si>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</si>
  <si>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</si>
  <si>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</si>
  <si>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</si>
  <si>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</si>
  <si>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</si>
  <si>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</si>
  <si>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</si>
  <si>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</si>
  <si>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</si>
  <si>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</si>
  <si>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</si>
  <si>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</si>
  <si>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</si>
  <si>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</si>
  <si>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</si>
  <si>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</si>
  <si>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</si>
  <si>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</si>
  <si>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</si>
  <si>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</si>
  <si>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</si>
  <si>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</si>
  <si>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</si>
  <si>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</si>
  <si>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</si>
  <si>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</si>
  <si>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</si>
  <si>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</si>
  <si>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</si>
  <si>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</si>
  <si>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</si>
  <si>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</si>
  <si>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</si>
  <si>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</si>
  <si>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</si>
  <si>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</si>
  <si>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</si>
  <si>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</si>
  <si>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</si>
  <si>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</si>
  <si>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</si>
  <si>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</si>
  <si>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</si>
  <si>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</si>
  <si>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</si>
  <si>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</si>
  <si>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</si>
  <si>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</si>
  <si>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</si>
  <si>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</si>
  <si>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</si>
  <si>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</si>
  <si>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</si>
  <si>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</si>
  <si>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</si>
  <si>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</si>
  <si>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</si>
  <si>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</si>
  <si>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</si>
  <si>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</si>
  <si>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</si>
  <si>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</si>
  <si>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</si>
  <si>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</si>
  <si>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</si>
  <si>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</si>
  <si>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</si>
  <si>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</si>
  <si>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</si>
  <si>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</si>
  <si>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</si>
  <si>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</si>
  <si>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</si>
  <si>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</si>
  <si>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</si>
  <si>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</si>
  <si>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</si>
  <si>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</si>
  <si>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</si>
  <si>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</si>
  <si>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</si>
  <si>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</si>
  <si>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</si>
  <si>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</si>
  <si>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</si>
  <si>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</si>
  <si>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</si>
  <si>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</si>
  <si>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</si>
  <si>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</si>
  <si>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</si>
  <si>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</si>
  <si>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</si>
  <si>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</si>
  <si>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</si>
  <si>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</si>
  <si>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</si>
  <si>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</si>
  <si>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</si>
  <si>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</si>
  <si>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</si>
  <si>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</si>
  <si>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</si>
  <si>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</si>
  <si>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</si>
  <si>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</si>
  <si>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</si>
  <si>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</si>
  <si>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</si>
  <si>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</si>
  <si>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</si>
  <si>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</si>
  <si>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</si>
  <si>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</si>
  <si>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</si>
  <si>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</si>
  <si>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</si>
  <si>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</si>
  <si>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</si>
  <si>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</si>
  <si>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</si>
  <si>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</si>
  <si>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</si>
  <si>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</si>
  <si>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</si>
  <si>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</si>
  <si>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</si>
  <si>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</si>
  <si>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</si>
  <si>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</si>
  <si>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</si>
  <si>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</si>
  <si>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</si>
  <si>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</si>
  <si>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</si>
  <si>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</si>
  <si>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</si>
  <si>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</si>
  <si>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</si>
  <si>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</si>
  <si>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</si>
  <si>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</si>
  <si>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</si>
  <si>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</si>
  <si>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</si>
  <si>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</si>
  <si>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</si>
  <si>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</si>
  <si>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</si>
  <si>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</si>
  <si>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</si>
  <si>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</si>
  <si>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</si>
  <si>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</si>
  <si>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</si>
  <si>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</si>
  <si>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</si>
  <si>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</si>
  <si>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</si>
  <si>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</si>
  <si>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</si>
  <si>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</si>
  <si>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</si>
  <si>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</si>
  <si>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</si>
  <si>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</si>
  <si>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</si>
  <si>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</si>
  <si>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</si>
  <si>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</si>
  <si>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</si>
  <si>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</si>
  <si>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</si>
  <si>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</si>
  <si>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</si>
  <si>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</si>
  <si>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</si>
  <si>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</si>
  <si>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</si>
  <si>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</si>
  <si>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</si>
  <si>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</si>
  <si>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</si>
  <si>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</si>
  <si>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</si>
  <si>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</si>
  <si>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</si>
  <si>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</si>
  <si>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</si>
  <si>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</si>
  <si>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</si>
  <si>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</si>
  <si>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</si>
  <si>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</si>
  <si>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</si>
  <si>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</si>
  <si>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</si>
  <si>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</si>
  <si>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</si>
  <si>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</si>
  <si>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</si>
  <si>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</si>
  <si>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</si>
  <si>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</si>
  <si>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</si>
  <si>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</si>
  <si>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</si>
  <si>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</si>
  <si>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</si>
  <si>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</si>
  <si>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</si>
  <si>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</si>
  <si>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</si>
  <si>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</si>
  <si>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</si>
  <si>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</si>
  <si>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</si>
  <si>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</si>
  <si>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</si>
  <si>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</si>
  <si>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</si>
  <si>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</si>
  <si>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</si>
  <si>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</si>
  <si>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</si>
  <si>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</si>
  <si>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</si>
  <si>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</si>
  <si>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</si>
  <si>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</si>
  <si>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</si>
  <si>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</si>
  <si>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</si>
  <si>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</si>
  <si>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</si>
  <si>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</si>
  <si>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</si>
  <si>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</si>
  <si>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</si>
  <si>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</si>
  <si>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</si>
  <si>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</si>
  <si>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</si>
  <si>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</si>
  <si>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</si>
  <si>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</si>
  <si>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</si>
  <si>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</si>
  <si>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</si>
  <si>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</si>
  <si>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</si>
  <si>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</si>
  <si>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</si>
  <si>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</si>
  <si>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</si>
  <si>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</si>
  <si>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</si>
  <si>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</si>
  <si>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</si>
  <si>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</si>
  <si>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</si>
  <si>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</si>
  <si>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</si>
  <si>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</si>
  <si>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</si>
  <si>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</si>
  <si>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</si>
  <si>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</si>
  <si>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</si>
  <si>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</si>
  <si>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</si>
  <si>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</si>
  <si>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</si>
  <si>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</si>
  <si>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</si>
  <si>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</si>
  <si>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</si>
  <si>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</si>
  <si>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</si>
  <si>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</si>
  <si>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</si>
  <si>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</si>
  <si>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</si>
  <si>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</si>
  <si>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</si>
  <si>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</si>
  <si>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</si>
  <si>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</si>
  <si>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</si>
  <si>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</si>
  <si>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</si>
  <si>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</si>
  <si>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</si>
  <si>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</si>
  <si>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</si>
  <si>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</si>
  <si>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</si>
  <si>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</si>
  <si>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</si>
  <si>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</si>
  <si>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</si>
  <si>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</si>
  <si>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</si>
  <si>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</si>
  <si>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</si>
  <si>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</si>
  <si>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</si>
  <si>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</si>
  <si>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</si>
  <si>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</si>
  <si>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</si>
  <si>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</si>
  <si>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</si>
  <si>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</si>
  <si>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</si>
  <si>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</si>
  <si>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</si>
  <si>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</si>
  <si>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</si>
  <si>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</si>
  <si>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</si>
  <si>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</si>
  <si>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</si>
  <si>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</si>
  <si>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</si>
  <si>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</si>
  <si>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</si>
  <si>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</si>
  <si>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</si>
  <si>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</si>
  <si>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</si>
  <si>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</si>
  <si>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</si>
  <si>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</si>
  <si>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</si>
  <si>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</si>
  <si>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</si>
  <si>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</si>
  <si>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</si>
  <si>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</si>
  <si>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</si>
  <si>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</si>
  <si>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</si>
  <si>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</si>
  <si>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</si>
  <si>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</si>
  <si>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</si>
  <si>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</si>
  <si>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</si>
  <si>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</si>
  <si>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</si>
  <si>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</si>
  <si>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</si>
  <si>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</si>
  <si>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</si>
  <si>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</si>
  <si>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</si>
  <si>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</si>
  <si>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</si>
  <si>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</si>
  <si>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</si>
  <si>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</si>
  <si>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</si>
  <si>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</si>
  <si>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</si>
  <si>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</si>
  <si>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</si>
  <si>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</si>
  <si>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</si>
  <si>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</si>
  <si>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</si>
  <si>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</si>
  <si>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</si>
  <si>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</si>
  <si>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</si>
  <si>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</si>
  <si>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</si>
  <si>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</si>
  <si>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</si>
  <si>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</si>
  <si>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</si>
  <si>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</si>
  <si>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</si>
  <si>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</si>
  <si>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</si>
  <si>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</si>
  <si>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</si>
  <si>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</si>
  <si>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</si>
  <si>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</si>
  <si>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</si>
  <si>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</si>
  <si>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</si>
  <si>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</si>
  <si>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</si>
  <si>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</si>
  <si>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</si>
  <si>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</si>
  <si>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</si>
  <si>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</si>
  <si>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</si>
  <si>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</si>
  <si>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</si>
  <si>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</si>
  <si>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</si>
  <si>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</si>
  <si>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</si>
  <si>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</si>
  <si>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</si>
  <si>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</si>
  <si>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</si>
  <si>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</si>
  <si>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</si>
  <si>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</si>
  <si>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</si>
  <si>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</si>
  <si>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</si>
  <si>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</si>
  <si>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</si>
  <si>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</si>
  <si>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</si>
  <si>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</si>
  <si>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</si>
  <si>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</si>
  <si>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</si>
  <si>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</si>
  <si>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</si>
  <si>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</si>
  <si>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</si>
  <si>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</si>
  <si>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</si>
  <si>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</si>
  <si>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</si>
  <si>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</si>
  <si>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</si>
  <si>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</si>
  <si>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</si>
  <si>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</si>
  <si>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</si>
  <si>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</si>
  <si>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</si>
  <si>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</si>
  <si>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</si>
  <si>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</si>
  <si>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</si>
  <si>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</si>
  <si>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</si>
  <si>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</si>
  <si>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</si>
  <si>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</si>
  <si>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</si>
  <si>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</si>
  <si>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</si>
  <si>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</si>
  <si>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</si>
  <si>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</si>
  <si>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</si>
  <si>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</si>
  <si>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</si>
  <si>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</si>
  <si>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</si>
  <si>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</si>
  <si>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</si>
  <si>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</si>
  <si>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</si>
  <si>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</si>
  <si>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</si>
  <si>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</si>
  <si>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</si>
  <si>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</si>
  <si>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</si>
  <si>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</si>
  <si>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</si>
  <si>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</si>
  <si>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</si>
  <si>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</si>
  <si>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</si>
  <si>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</si>
  <si>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</si>
  <si>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</si>
  <si>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</si>
  <si>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</si>
  <si>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</si>
  <si>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</si>
  <si>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</si>
  <si>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</si>
  <si>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</si>
  <si>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</si>
  <si>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</si>
  <si>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</si>
  <si>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</si>
  <si>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</si>
  <si>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</si>
  <si>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</si>
  <si>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</si>
  <si>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</si>
  <si>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</si>
  <si>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</si>
  <si>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</si>
  <si>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</si>
  <si>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</si>
  <si>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</si>
  <si>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</si>
  <si>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</si>
  <si>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</si>
  <si>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</si>
  <si>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</si>
  <si>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</si>
  <si>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</si>
  <si>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</si>
  <si>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</si>
  <si>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</si>
  <si>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</si>
  <si>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</si>
  <si>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</si>
  <si>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</si>
  <si>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</si>
  <si>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</si>
  <si>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</si>
  <si>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</si>
  <si>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</si>
  <si>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</si>
  <si>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</si>
  <si>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</si>
  <si>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</si>
  <si>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</si>
  <si>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</si>
  <si>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</si>
  <si>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</si>
  <si>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</si>
  <si>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</si>
  <si>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</si>
  <si>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</si>
  <si>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</si>
  <si>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</si>
  <si>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</si>
  <si>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</si>
  <si>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</si>
  <si>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</si>
  <si>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</si>
  <si>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</si>
  <si>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</si>
  <si>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</si>
  <si>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</si>
  <si>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</si>
  <si>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</si>
  <si>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</si>
  <si>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</si>
  <si>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</si>
  <si>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</si>
  <si>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</si>
  <si>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</si>
  <si>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</si>
  <si>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</si>
  <si>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</si>
  <si>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</si>
  <si>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</si>
  <si>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</si>
  <si>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</si>
  <si>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</si>
  <si>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</si>
  <si>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</si>
  <si>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</si>
  <si>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</si>
  <si>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</si>
  <si>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</si>
  <si>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</si>
  <si>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</si>
  <si>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</si>
  <si>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</si>
  <si>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</si>
  <si>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</si>
  <si>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</si>
  <si>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</si>
  <si>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</si>
  <si>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</si>
  <si>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</si>
  <si>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</si>
  <si>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</si>
  <si>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</si>
  <si>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</si>
  <si>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</si>
  <si>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</si>
  <si>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</si>
  <si>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</si>
  <si>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</si>
  <si>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</si>
  <si>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</si>
  <si>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</si>
  <si>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</si>
  <si>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</si>
  <si>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</si>
  <si>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</si>
  <si>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</si>
  <si>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</si>
  <si>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</si>
  <si>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</si>
  <si>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</si>
  <si>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</si>
  <si>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</si>
  <si>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</si>
  <si>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</si>
  <si>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</si>
  <si>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</si>
  <si>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</si>
  <si>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</si>
  <si>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</si>
  <si>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</si>
  <si>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</si>
  <si>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</si>
  <si>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</si>
  <si>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</si>
  <si>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</si>
  <si>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</si>
  <si>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</si>
  <si>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</si>
  <si>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</si>
  <si>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</si>
  <si>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</si>
  <si>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</si>
  <si>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</si>
  <si>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</si>
  <si>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</si>
  <si>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</si>
  <si>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</si>
  <si>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</si>
  <si>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</si>
  <si>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</si>
  <si>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</si>
  <si>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</si>
  <si>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</si>
  <si>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</si>
  <si>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</si>
  <si>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</si>
  <si>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</si>
  <si>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</si>
  <si>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</si>
  <si>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</si>
  <si>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</si>
  <si>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</si>
  <si>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</si>
  <si>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</si>
  <si>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</si>
  <si>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</si>
  <si>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</si>
  <si>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</si>
  <si>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</si>
  <si>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</si>
  <si>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</si>
  <si>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</si>
  <si>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</si>
  <si>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</si>
  <si>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</si>
  <si>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</si>
  <si>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</si>
  <si>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</si>
  <si>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</si>
  <si>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</si>
  <si>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</si>
  <si>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</si>
  <si>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</si>
  <si>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</si>
  <si>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</si>
  <si>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</si>
  <si>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</si>
  <si>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</si>
  <si>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</si>
  <si>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</si>
  <si>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</si>
  <si>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</si>
  <si>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</si>
  <si>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</si>
  <si>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</si>
  <si>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</si>
  <si>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</si>
  <si>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</si>
  <si>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</si>
  <si>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</si>
  <si>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</si>
  <si>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</si>
  <si>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</si>
  <si>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</si>
  <si>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</si>
  <si>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</si>
  <si>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</si>
  <si>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</si>
  <si>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</si>
  <si>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</si>
  <si>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</si>
  <si>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</si>
  <si>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</si>
  <si>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</si>
  <si>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</si>
  <si>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</si>
  <si>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</si>
  <si>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</si>
  <si>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</si>
  <si>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</si>
  <si>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</si>
  <si>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</si>
  <si>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</si>
  <si>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</si>
  <si>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</si>
  <si>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</si>
  <si>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</si>
  <si>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</si>
  <si>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</si>
  <si>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</si>
  <si>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</si>
  <si>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</si>
  <si>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</si>
  <si>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</si>
  <si>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</si>
  <si>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</si>
  <si>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</si>
  <si>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</si>
  <si>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</si>
  <si>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</si>
  <si>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</si>
  <si>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</si>
  <si>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</si>
  <si>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</si>
  <si>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</si>
  <si>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</si>
  <si>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</si>
  <si>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</si>
  <si>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</si>
  <si>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</si>
  <si>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</si>
  <si>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</si>
  <si>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</si>
  <si>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</si>
  <si>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</si>
  <si>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</si>
  <si>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</si>
  <si>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</si>
  <si>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</si>
  <si>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</si>
  <si>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</si>
  <si>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</si>
  <si>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</si>
  <si>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</si>
  <si>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</si>
  <si>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</si>
  <si>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</si>
  <si>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</si>
  <si>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</si>
  <si>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</si>
  <si>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</si>
  <si>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</si>
  <si>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</si>
  <si>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</si>
  <si>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</si>
  <si>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</si>
  <si>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</si>
  <si>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</si>
  <si>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</si>
  <si>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</si>
  <si>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</si>
  <si>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</si>
  <si>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</si>
  <si>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</si>
  <si>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</si>
  <si>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</si>
  <si>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</si>
  <si>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</si>
  <si>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</si>
  <si>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</si>
  <si>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</si>
  <si>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</si>
  <si>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</si>
  <si>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</si>
  <si>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</si>
  <si>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</si>
  <si>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</si>
  <si>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</si>
  <si>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</si>
  <si>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</si>
  <si>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</si>
  <si>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</si>
  <si>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</si>
  <si>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</si>
  <si>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</si>
  <si>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</si>
  <si>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</si>
  <si>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</si>
  <si>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</si>
  <si>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</si>
  <si>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</si>
  <si>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</si>
  <si>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</si>
  <si>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</si>
  <si>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</si>
  <si>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</si>
  <si>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</si>
  <si>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</si>
  <si>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</si>
  <si>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</si>
  <si>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</si>
  <si>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</si>
  <si>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</si>
  <si>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</si>
  <si>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</si>
  <si>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</si>
  <si>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</si>
  <si>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</si>
  <si>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</si>
  <si>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</si>
  <si>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</si>
  <si>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</si>
  <si>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</si>
  <si>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</si>
  <si>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</si>
  <si>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</si>
  <si>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</si>
  <si>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</si>
  <si>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</si>
  <si>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</si>
  <si>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</si>
  <si>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</si>
  <si>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</si>
  <si>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</si>
  <si>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</si>
  <si>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</si>
  <si>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</si>
  <si>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</si>
  <si>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</si>
  <si>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</si>
  <si>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</si>
  <si>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</si>
  <si>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</si>
  <si>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</si>
  <si>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</si>
  <si>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</si>
  <si>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</si>
  <si>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</si>
  <si>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</si>
  <si>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</si>
  <si>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</si>
  <si>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</si>
  <si>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</si>
  <si>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</si>
  <si>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</si>
  <si>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</si>
  <si>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</si>
  <si>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</si>
  <si>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</si>
  <si>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</si>
  <si>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</si>
  <si>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</si>
  <si>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</si>
  <si>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</si>
  <si>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</si>
  <si>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</si>
  <si>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</si>
  <si>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</si>
  <si>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</si>
  <si>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</si>
  <si>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</si>
  <si>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</si>
  <si>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</si>
  <si>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</si>
  <si>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</si>
  <si>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</si>
  <si>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</si>
  <si>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</si>
  <si>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</si>
  <si>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</si>
  <si>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</si>
  <si>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</si>
  <si>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</si>
  <si>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</si>
  <si>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</si>
  <si>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</si>
  <si>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</si>
  <si>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</si>
  <si>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</si>
  <si>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</si>
  <si>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</si>
  <si>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</si>
  <si>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</si>
  <si>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</si>
  <si>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</si>
  <si>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</si>
  <si>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</si>
  <si>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</si>
  <si>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</si>
  <si>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</si>
  <si>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</si>
  <si>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</si>
  <si>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</si>
  <si>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</si>
  <si>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</si>
  <si>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</si>
  <si>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</si>
  <si>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</si>
  <si>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</si>
  <si>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</si>
  <si>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</si>
  <si>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</si>
  <si>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</si>
  <si>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</si>
  <si>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</si>
  <si>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</si>
  <si>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</si>
  <si>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</si>
  <si>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</si>
  <si>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</si>
  <si>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</si>
  <si>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</si>
  <si>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</si>
  <si>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</si>
  <si>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</si>
  <si>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</si>
  <si>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</si>
  <si>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</si>
  <si>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</si>
  <si>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</si>
  <si>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</si>
  <si>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</si>
  <si>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</si>
  <si>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</si>
  <si>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</si>
  <si>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</si>
  <si>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</si>
  <si>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</si>
  <si>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</si>
  <si>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</si>
  <si>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</si>
  <si>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</si>
  <si>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</si>
  <si>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</si>
  <si>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</si>
  <si>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</si>
  <si>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</si>
  <si>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</si>
  <si>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</si>
  <si>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</si>
  <si>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</si>
  <si>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</si>
  <si>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</si>
  <si>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</si>
  <si>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</si>
  <si>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</si>
  <si>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</si>
  <si>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</si>
  <si>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</si>
  <si>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</si>
  <si>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</si>
  <si>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</si>
  <si>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</si>
  <si>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</si>
  <si>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</si>
  <si>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</si>
  <si>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</si>
  <si>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</si>
  <si>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</si>
  <si>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</si>
  <si>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</si>
  <si>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</si>
  <si>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</si>
  <si>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</si>
  <si>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</si>
  <si>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</si>
  <si>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</si>
  <si>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</si>
  <si>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</si>
  <si>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</si>
  <si>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</si>
  <si>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</si>
  <si>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</si>
  <si>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</si>
  <si>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</si>
  <si>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</si>
  <si>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</si>
  <si>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</si>
  <si>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</si>
  <si>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</si>
  <si>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</si>
  <si>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</si>
  <si>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</si>
  <si>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</si>
  <si>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</si>
  <si>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</si>
  <si>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</si>
  <si>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</si>
  <si>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</si>
  <si>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</si>
  <si>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</si>
  <si>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</si>
  <si>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</si>
  <si>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</si>
  <si>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</si>
  <si>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</si>
  <si>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</si>
  <si>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</si>
  <si>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</si>
  <si>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</si>
  <si>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</si>
  <si>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</si>
  <si>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</si>
  <si>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</si>
  <si>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</si>
  <si>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</si>
  <si>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</si>
  <si>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</si>
  <si>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</si>
  <si>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</si>
  <si>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</si>
  <si>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</si>
  <si>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</si>
  <si>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</si>
  <si>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</si>
  <si>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</si>
  <si>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</si>
  <si>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</si>
  <si>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</si>
  <si>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</si>
  <si>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</si>
  <si>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</si>
  <si>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</si>
  <si>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</si>
  <si>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</si>
  <si>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</si>
  <si>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</si>
  <si>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</si>
  <si>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</si>
  <si>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</si>
  <si>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</si>
  <si>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</si>
  <si>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</si>
  <si>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</si>
  <si>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</si>
  <si>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</si>
  <si>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</si>
  <si>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</si>
  <si>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</si>
  <si>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</si>
  <si>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</si>
  <si>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</si>
  <si>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</si>
  <si>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</si>
  <si>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</si>
  <si>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</si>
  <si>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</si>
  <si>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</si>
  <si>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</si>
  <si>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</si>
  <si>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</si>
  <si>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</si>
  <si>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</si>
  <si>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</si>
  <si>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</si>
  <si>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</si>
  <si>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</si>
  <si>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</si>
  <si>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</si>
  <si>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</si>
  <si>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</si>
  <si>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</si>
  <si>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</si>
  <si>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</si>
  <si>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</si>
  <si>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</si>
  <si>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</si>
  <si>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</si>
  <si>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</si>
  <si>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</si>
  <si>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</si>
  <si>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</si>
  <si>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</si>
  <si>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</si>
  <si>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</si>
  <si>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</si>
  <si>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</si>
  <si>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</si>
  <si>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</si>
  <si>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</si>
  <si>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</si>
  <si>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</si>
  <si>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</si>
  <si>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</si>
  <si>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</si>
  <si>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</si>
  <si>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</si>
  <si>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</si>
  <si>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</si>
  <si>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</si>
  <si>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</si>
  <si>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</si>
  <si>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</si>
  <si>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</si>
  <si>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</si>
  <si>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</si>
  <si>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</si>
  <si>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</si>
  <si>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</si>
  <si>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</si>
  <si>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</si>
  <si>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</si>
  <si>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</si>
  <si>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</si>
  <si>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</si>
  <si>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</si>
  <si>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</si>
  <si>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</si>
  <si>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</si>
  <si>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</si>
  <si>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</si>
  <si>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</si>
  <si>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</si>
  <si>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</si>
  <si>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</si>
  <si>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</si>
  <si>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</si>
  <si>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</si>
  <si>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</si>
  <si>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</si>
  <si>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</si>
  <si>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</si>
  <si>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</si>
  <si>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</si>
  <si>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</si>
  <si>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</si>
  <si>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</si>
  <si>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</si>
  <si>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</si>
  <si>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</si>
  <si>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</si>
  <si>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</si>
  <si>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</si>
  <si>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</si>
  <si>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</si>
  <si>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</si>
  <si>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</si>
  <si>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</si>
  <si>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</si>
  <si>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</si>
  <si>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</si>
  <si>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</si>
  <si>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</si>
  <si>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</si>
  <si>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</si>
  <si>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</si>
  <si>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</si>
  <si>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</si>
  <si>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</si>
  <si>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</si>
  <si>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</si>
  <si>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</si>
  <si>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</si>
  <si>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</si>
  <si>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</si>
  <si>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</si>
  <si>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</si>
  <si>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</si>
  <si>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</si>
  <si>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</si>
  <si>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</si>
  <si>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</si>
  <si>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</si>
  <si>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</si>
  <si>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</si>
  <si>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</si>
  <si>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</si>
  <si>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</si>
  <si>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</si>
  <si>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</si>
  <si>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</si>
  <si>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</si>
  <si>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</si>
  <si>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</si>
  <si>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</si>
  <si>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</si>
  <si>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</si>
  <si>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</si>
  <si>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</si>
  <si>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</si>
  <si>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</si>
  <si>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</si>
  <si>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</si>
  <si>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</si>
  <si>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</si>
  <si>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</si>
  <si>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</si>
  <si>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</si>
  <si>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</si>
  <si>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</si>
  <si>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</si>
  <si>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</si>
  <si>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</si>
  <si>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</si>
  <si>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</si>
  <si>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</si>
  <si>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</si>
  <si>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</si>
  <si>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</si>
  <si>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</si>
  <si>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</si>
  <si>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</si>
  <si>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</si>
  <si>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</si>
  <si>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</si>
  <si>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</si>
  <si>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</si>
  <si>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</si>
  <si>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</si>
  <si>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</si>
  <si>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</si>
  <si>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</si>
  <si>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</si>
  <si>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</si>
  <si>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</si>
  <si>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</si>
  <si>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</si>
  <si>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</si>
  <si>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</si>
  <si>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</si>
  <si>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</si>
  <si>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</si>
  <si>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</si>
  <si>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</si>
  <si>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</si>
  <si>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</si>
  <si>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</si>
  <si>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</si>
  <si>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</si>
  <si>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</si>
  <si>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</si>
  <si>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</si>
  <si>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</si>
  <si>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</si>
  <si>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</si>
  <si>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</si>
  <si>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</si>
  <si>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</si>
  <si>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</si>
  <si>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</si>
  <si>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</si>
  <si>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</si>
  <si>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</si>
  <si>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</si>
  <si>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</si>
  <si>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</si>
  <si>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</si>
  <si>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</si>
  <si>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</si>
  <si>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</si>
  <si>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</si>
  <si>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</si>
  <si>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</si>
  <si>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</si>
  <si>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</si>
  <si>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</si>
  <si>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</si>
  <si>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</si>
  <si>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</si>
  <si>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</si>
  <si>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</si>
  <si>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</si>
  <si>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</si>
  <si>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</si>
  <si>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</si>
  <si>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</si>
  <si>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</si>
  <si>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</si>
  <si>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</si>
  <si>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</si>
  <si>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</si>
  <si>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</si>
  <si>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</si>
  <si>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</si>
  <si>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</si>
  <si>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</si>
  <si>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</si>
  <si>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</si>
  <si>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</si>
  <si>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</si>
  <si>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</si>
  <si>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</si>
  <si>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</si>
  <si>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</si>
  <si>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</si>
  <si>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</si>
  <si>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</si>
  <si>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</si>
  <si>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</si>
  <si>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</si>
  <si>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</si>
  <si>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</si>
  <si>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</si>
  <si>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</si>
  <si>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</si>
  <si>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</si>
  <si>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</si>
  <si>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</si>
  <si>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</si>
  <si>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</si>
  <si>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</si>
  <si>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</si>
  <si>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</si>
  <si>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</si>
  <si>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</si>
  <si>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</si>
  <si>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</si>
  <si>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</si>
  <si>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</si>
  <si>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</si>
  <si>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</si>
  <si>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</si>
  <si>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</si>
  <si>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</si>
  <si>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</si>
  <si>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</si>
  <si>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</si>
  <si>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</si>
  <si>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</si>
  <si>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</si>
  <si>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</si>
  <si>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</si>
  <si>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</si>
  <si>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</si>
  <si>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</si>
  <si>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</si>
  <si>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</si>
  <si>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</si>
  <si>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</si>
  <si>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</si>
  <si>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</si>
  <si>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</si>
  <si>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</si>
  <si>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</si>
  <si>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</si>
  <si>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</si>
  <si>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</si>
  <si>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</si>
  <si>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</si>
  <si>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</si>
  <si>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</si>
  <si>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</si>
  <si>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</si>
  <si>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</si>
  <si>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</si>
  <si>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</si>
  <si>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</si>
  <si>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</si>
  <si>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</si>
  <si>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</si>
  <si>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</si>
  <si>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</si>
  <si>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</si>
  <si>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</si>
  <si>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</si>
  <si>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</si>
  <si>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</si>
  <si>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</si>
  <si>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</si>
  <si>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</si>
  <si>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</si>
  <si>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</si>
  <si>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</si>
  <si>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</si>
  <si>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</si>
  <si>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</si>
  <si>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</si>
  <si>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</si>
  <si>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</si>
  <si>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</si>
  <si>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</si>
  <si>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</si>
  <si>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</si>
  <si>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</si>
  <si>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</si>
  <si>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</si>
  <si>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</si>
  <si>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</si>
  <si>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</si>
  <si>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</si>
  <si>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</si>
  <si>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</si>
  <si>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</si>
  <si>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</si>
  <si>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</si>
  <si>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</si>
  <si>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</si>
  <si>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</si>
  <si>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</si>
  <si>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</si>
  <si>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</si>
  <si>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</si>
  <si>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</si>
  <si>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</si>
  <si>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</si>
  <si>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</si>
  <si>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</si>
  <si>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</si>
  <si>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</si>
  <si>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</si>
  <si>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</si>
  <si>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</si>
  <si>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</si>
  <si>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</si>
  <si>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</si>
  <si>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</si>
  <si>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</si>
  <si>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</si>
  <si>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</si>
  <si>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</si>
  <si>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</si>
  <si>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</si>
  <si>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</si>
  <si>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</si>
  <si>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</si>
  <si>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</si>
  <si>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</si>
  <si>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</si>
  <si>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</si>
  <si>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</si>
  <si>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</si>
  <si>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</si>
  <si>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</si>
  <si>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</si>
  <si>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</si>
  <si>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</si>
  <si>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</si>
  <si>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</si>
  <si>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</si>
  <si>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</si>
  <si>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</si>
  <si>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</si>
  <si>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</si>
  <si>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</si>
  <si>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</si>
  <si>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</si>
  <si>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</si>
  <si>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</si>
  <si>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</si>
  <si>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</si>
  <si>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</si>
  <si>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</si>
  <si>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</si>
  <si>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</si>
  <si>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</si>
  <si>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</si>
  <si>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</si>
  <si>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</si>
  <si>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</si>
  <si>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</si>
  <si>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</si>
  <si>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</si>
  <si>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</si>
  <si>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</si>
  <si>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</si>
  <si>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</si>
  <si>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</si>
  <si>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</si>
  <si>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</si>
  <si>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</si>
  <si>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</si>
  <si>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</si>
  <si>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</si>
  <si>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</si>
  <si>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</si>
  <si>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</si>
  <si>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</si>
  <si>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</si>
  <si>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</si>
  <si>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</si>
  <si>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</si>
  <si>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</si>
  <si>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</si>
  <si>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</si>
  <si>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</si>
  <si>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</si>
  <si>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</si>
  <si>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</si>
  <si>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</si>
  <si>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</si>
  <si>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</si>
  <si>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</si>
  <si>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</si>
  <si>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</si>
  <si>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</si>
  <si>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</si>
  <si>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</si>
  <si>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</si>
  <si>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</si>
  <si>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</si>
  <si>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</si>
  <si>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</si>
  <si>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</si>
  <si>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</si>
  <si>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</si>
  <si>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</si>
  <si>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</si>
  <si>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</si>
  <si>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</si>
  <si>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</si>
  <si>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</si>
  <si>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</si>
  <si>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</si>
  <si>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</si>
  <si>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</si>
  <si>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</si>
  <si>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</si>
  <si>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</si>
  <si>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</si>
  <si>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</si>
  <si>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</si>
  <si>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</si>
  <si>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</si>
  <si>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</si>
  <si>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</si>
  <si>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</si>
  <si>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</si>
  <si>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</si>
  <si>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</si>
  <si>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</si>
  <si>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</si>
  <si>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</si>
  <si>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</si>
  <si>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</si>
  <si>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</si>
  <si>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</si>
  <si>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</si>
  <si>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</si>
  <si>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</si>
  <si>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</si>
  <si>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</si>
  <si>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</si>
  <si>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</si>
  <si>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</si>
  <si>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</si>
  <si>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</si>
  <si>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</si>
  <si>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</si>
  <si>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</si>
  <si>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</si>
  <si>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</si>
  <si>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</si>
  <si>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</si>
  <si>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</si>
  <si>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</si>
  <si>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</si>
  <si>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</si>
  <si>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</si>
  <si>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</si>
  <si>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</si>
  <si>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</si>
  <si>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</si>
  <si>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</si>
  <si>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</si>
  <si>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</si>
  <si>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</si>
  <si>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</si>
  <si>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</si>
  <si>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</si>
  <si>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</si>
  <si>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</si>
  <si>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</si>
  <si>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</si>
  <si>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</si>
  <si>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</si>
  <si>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</si>
  <si>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</si>
  <si>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</si>
  <si>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</si>
  <si>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</si>
  <si>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</si>
  <si>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</si>
  <si>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</si>
  <si>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</si>
  <si>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</si>
  <si>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</si>
  <si>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</si>
  <si>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</si>
  <si>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</si>
  <si>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</si>
  <si>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</si>
  <si>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</si>
  <si>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</si>
  <si>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</si>
  <si>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</si>
  <si>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</si>
  <si>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</si>
  <si>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</si>
  <si>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</si>
  <si>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</si>
  <si>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</si>
  <si>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</si>
  <si>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</si>
  <si>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</si>
  <si>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</si>
  <si>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</si>
  <si>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</si>
  <si>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</si>
  <si>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</si>
  <si>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</si>
  <si>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</si>
  <si>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</si>
  <si>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</si>
  <si>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</si>
  <si>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</si>
  <si>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</si>
  <si>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</si>
  <si>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</si>
  <si>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</si>
  <si>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</si>
  <si>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</si>
  <si>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</si>
  <si>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</si>
  <si>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</si>
  <si>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</si>
  <si>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</si>
  <si>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</si>
  <si>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</si>
  <si>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</si>
  <si>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</si>
  <si>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</si>
  <si>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</si>
  <si>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</si>
  <si>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</si>
  <si>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</si>
  <si>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</si>
  <si>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</si>
  <si>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</si>
  <si>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</si>
  <si>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</si>
  <si>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</si>
  <si>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</si>
  <si>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</si>
  <si>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</si>
  <si>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</si>
  <si>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</si>
  <si>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</si>
  <si>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</si>
  <si>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</si>
  <si>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</si>
  <si>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</si>
  <si>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</si>
  <si>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</si>
  <si>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</si>
  <si>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</si>
  <si>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</si>
  <si>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</si>
  <si>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</si>
  <si>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</si>
  <si>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</si>
  <si>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</si>
  <si>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</si>
  <si>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</si>
  <si>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</si>
  <si>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</si>
  <si>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</si>
  <si>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</si>
  <si>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</si>
  <si>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</si>
  <si>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</si>
  <si>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</si>
  <si>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</si>
  <si>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</si>
  <si>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</si>
  <si>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</si>
  <si>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</si>
  <si>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</si>
  <si>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</si>
  <si>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</si>
  <si>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</si>
  <si>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</si>
  <si>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</si>
  <si>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</si>
  <si>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</si>
  <si>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</si>
  <si>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</si>
  <si>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</si>
  <si>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</si>
  <si>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</si>
  <si>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</si>
  <si>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</si>
  <si>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</si>
  <si>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</si>
  <si>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</si>
  <si>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</si>
  <si>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</si>
  <si>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</si>
  <si>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</si>
  <si>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</si>
  <si>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</si>
  <si>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</si>
  <si>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</si>
  <si>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</si>
  <si>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</si>
  <si>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</si>
  <si>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</si>
  <si>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</si>
  <si>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</si>
  <si>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</si>
  <si>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</si>
  <si>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</si>
  <si>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</si>
  <si>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</si>
  <si>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</si>
  <si>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</si>
  <si>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</si>
  <si>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</si>
  <si>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</si>
  <si>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</si>
  <si>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</si>
  <si>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</si>
  <si>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</si>
  <si>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</si>
  <si>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</si>
  <si>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</si>
  <si>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</si>
  <si>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</si>
  <si>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</si>
  <si>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</si>
  <si>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</si>
  <si>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</si>
  <si>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</si>
  <si>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</si>
  <si>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</si>
  <si>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</si>
  <si>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</si>
  <si>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</si>
  <si>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</si>
  <si>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</si>
  <si>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</si>
  <si>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</si>
  <si>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</si>
  <si>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</si>
  <si>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</si>
  <si>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</si>
  <si>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</si>
  <si>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</si>
  <si>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</si>
  <si>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</si>
  <si>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</si>
  <si>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</si>
  <si>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</si>
  <si>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</si>
  <si>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</si>
  <si>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</si>
  <si>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</si>
  <si>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</si>
  <si>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</si>
  <si>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</si>
  <si>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</si>
  <si>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</si>
  <si>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</si>
  <si>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</si>
  <si>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</si>
  <si>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</si>
  <si>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</si>
  <si>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</si>
  <si>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</si>
  <si>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</si>
  <si>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</si>
  <si>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</si>
  <si>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</si>
  <si>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</si>
  <si>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</si>
  <si>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</si>
  <si>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</si>
  <si>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</si>
  <si>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</si>
  <si>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</si>
  <si>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</si>
  <si>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</si>
  <si>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</si>
  <si>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</si>
  <si>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</si>
  <si>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</si>
  <si>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</si>
  <si>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</si>
  <si>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</si>
  <si>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</si>
  <si>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</si>
  <si>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</si>
  <si>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</si>
  <si>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</si>
  <si>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</si>
  <si>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</si>
  <si>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</si>
  <si>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</si>
  <si>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</si>
  <si>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</si>
  <si>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</si>
  <si>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</si>
  <si>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</si>
  <si>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</si>
  <si>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</si>
  <si>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</si>
  <si>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</si>
  <si>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</si>
  <si>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</si>
  <si>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</si>
  <si>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</si>
  <si>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</si>
  <si>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</si>
  <si>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</si>
  <si>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</si>
  <si>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</si>
  <si>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</si>
  <si>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</si>
  <si>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</si>
  <si>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</si>
  <si>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</si>
  <si>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</si>
  <si>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</si>
  <si>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</si>
  <si>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</si>
  <si>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</si>
  <si>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</si>
  <si>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</si>
  <si>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</si>
  <si>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</si>
  <si>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</si>
  <si>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</si>
  <si>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</si>
  <si>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</si>
  <si>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</si>
  <si>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</si>
  <si>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</si>
  <si>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</si>
  <si>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</si>
  <si>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</si>
  <si>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</si>
  <si>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</si>
  <si>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</si>
  <si>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</si>
  <si>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</si>
  <si>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</si>
  <si>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</si>
  <si>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</si>
  <si>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</si>
  <si>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</si>
  <si>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</si>
  <si>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</si>
  <si>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</si>
  <si>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</si>
  <si>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</si>
  <si>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</si>
  <si>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</si>
  <si>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</si>
  <si>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</si>
  <si>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</si>
  <si>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</si>
  <si>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</si>
  <si>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</si>
  <si>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</si>
  <si>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</si>
  <si>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</si>
  <si>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</si>
  <si>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</si>
  <si>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</si>
  <si>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</si>
  <si>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</si>
  <si>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</si>
  <si>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</si>
  <si>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</si>
  <si>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</si>
  <si>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</si>
  <si>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</si>
  <si>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</si>
  <si>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</si>
  <si>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</si>
  <si>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</si>
  <si>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</si>
  <si>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</si>
  <si>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</si>
  <si>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</si>
  <si>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</si>
  <si>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</si>
  <si>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</si>
  <si>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</si>
  <si>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</si>
  <si>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</si>
  <si>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</si>
  <si>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</si>
  <si>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</si>
  <si>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</si>
  <si>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</si>
  <si>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</si>
  <si>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</si>
  <si>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</si>
  <si>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</si>
  <si>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</si>
  <si>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</si>
  <si>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</si>
  <si>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</si>
  <si>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</si>
  <si>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</si>
  <si>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</si>
  <si>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</si>
  <si>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</si>
  <si>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</si>
  <si>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</si>
  <si>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</si>
  <si>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</si>
  <si>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</si>
  <si>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</si>
  <si>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</si>
  <si>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</si>
  <si>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</si>
  <si>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</si>
  <si>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</si>
  <si>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</si>
  <si>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</si>
  <si>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</si>
  <si>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</si>
  <si>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</si>
  <si>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</si>
  <si>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</si>
  <si>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</si>
  <si>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</si>
  <si>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</si>
  <si>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</si>
  <si>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</si>
  <si>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</si>
  <si>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</si>
  <si>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</si>
  <si>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</si>
  <si>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</si>
  <si>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</si>
  <si>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</si>
  <si>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</si>
  <si>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</si>
  <si>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</si>
  <si>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</si>
  <si>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</si>
  <si>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</si>
  <si>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</si>
  <si>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</si>
  <si>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</si>
  <si>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</si>
  <si>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</si>
  <si>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</si>
  <si>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</si>
  <si>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</si>
  <si>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</si>
  <si>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</si>
  <si>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</si>
  <si>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</si>
  <si>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</si>
  <si>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</si>
  <si>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</si>
  <si>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</si>
  <si>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</si>
  <si>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</si>
  <si>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</si>
  <si>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</si>
  <si>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</si>
  <si>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</si>
  <si>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</si>
  <si>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</si>
  <si>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</si>
  <si>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</si>
  <si>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</si>
  <si>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</si>
  <si>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</si>
  <si>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</si>
  <si>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</si>
  <si>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</si>
  <si>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</si>
  <si>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</si>
  <si>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</si>
  <si>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</si>
  <si>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</si>
  <si>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</si>
  <si>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</si>
  <si>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</si>
  <si>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</si>
  <si>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</si>
  <si>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</si>
  <si>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</si>
  <si>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</si>
  <si>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</si>
  <si>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</si>
  <si>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</si>
  <si>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</si>
  <si>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</si>
  <si>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</si>
  <si>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</si>
  <si>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</si>
  <si>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</si>
  <si>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</si>
  <si>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</si>
  <si>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</si>
  <si>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</si>
  <si>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</si>
  <si>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</si>
  <si>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</si>
  <si>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</si>
  <si>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</si>
  <si>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</si>
  <si>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</si>
  <si>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</si>
  <si>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</si>
  <si>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</si>
  <si>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</si>
  <si>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</si>
  <si>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</si>
  <si>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</si>
  <si>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</si>
  <si>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</si>
  <si>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</si>
  <si>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</si>
  <si>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</si>
  <si>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</si>
  <si>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</si>
  <si>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</si>
  <si>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</si>
  <si>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</si>
  <si>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</si>
  <si>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</si>
  <si>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</si>
  <si>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</si>
  <si>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</si>
  <si>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</si>
  <si>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</si>
  <si>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</si>
  <si>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</si>
  <si>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</si>
  <si>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</si>
  <si>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</si>
  <si>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</si>
  <si>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</si>
  <si>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</si>
  <si>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</si>
  <si>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</si>
  <si>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</si>
  <si>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</si>
  <si>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</si>
  <si>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</si>
  <si>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</si>
  <si>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</si>
  <si>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</si>
  <si>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</si>
  <si>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</si>
  <si>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</si>
  <si>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</si>
  <si>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</si>
  <si>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</si>
  <si>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</si>
  <si>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</si>
  <si>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</si>
  <si>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</si>
  <si>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</si>
  <si>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</si>
  <si>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</si>
  <si>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</si>
  <si>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</si>
  <si>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</si>
  <si>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</si>
  <si>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</si>
  <si>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</si>
  <si>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</si>
  <si>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</si>
  <si>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</si>
  <si>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</si>
  <si>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</si>
  <si>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</si>
  <si>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</si>
  <si>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</si>
  <si>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</si>
  <si>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</si>
  <si>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</si>
  <si>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</si>
  <si>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</si>
  <si>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</si>
  <si>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</si>
  <si>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</si>
  <si>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</si>
  <si>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</si>
  <si>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</si>
  <si>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</si>
  <si>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</si>
  <si>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</si>
  <si>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</si>
  <si>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</si>
  <si>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</si>
  <si>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</si>
  <si>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</si>
  <si>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</si>
  <si>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</si>
  <si>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</si>
  <si>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</si>
  <si>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</si>
  <si>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</si>
  <si>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</si>
  <si>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</si>
  <si>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</si>
  <si>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</si>
  <si>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</si>
  <si>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</si>
  <si>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</si>
  <si>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</si>
  <si>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</si>
  <si>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</si>
  <si>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</si>
  <si>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</si>
  <si>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</si>
  <si>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</si>
  <si>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</si>
  <si>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</si>
  <si>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</si>
  <si>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</si>
  <si>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</si>
  <si>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</si>
  <si>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</si>
  <si>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</si>
  <si>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</si>
  <si>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</si>
  <si>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</si>
  <si>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</si>
  <si>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</si>
  <si>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</si>
  <si>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</si>
  <si>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</si>
  <si>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</si>
  <si>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</si>
  <si>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</si>
  <si>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</si>
  <si>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</si>
  <si>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</si>
  <si>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</si>
  <si>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</si>
  <si>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</si>
  <si>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</si>
  <si>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</si>
  <si>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</si>
  <si>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</si>
  <si>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</si>
  <si>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</si>
  <si>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</si>
  <si>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</si>
  <si>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</si>
  <si>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</si>
  <si>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</si>
  <si>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</si>
  <si>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</si>
  <si>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</si>
  <si>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</si>
  <si>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</si>
  <si>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</si>
  <si>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</si>
  <si>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</si>
  <si>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</si>
  <si>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</si>
  <si>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</si>
  <si>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</si>
  <si>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</si>
  <si>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</si>
  <si>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</si>
  <si>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</si>
  <si>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</si>
  <si>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</si>
  <si>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</si>
  <si>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</si>
  <si>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</si>
  <si>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</si>
  <si>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</si>
  <si>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</si>
  <si>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</si>
  <si>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</si>
  <si>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</si>
  <si>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</si>
  <si>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</si>
  <si>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</si>
  <si>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</si>
  <si>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</si>
  <si>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</si>
  <si>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</si>
  <si>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</si>
  <si>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</si>
  <si>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</si>
  <si>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</si>
  <si>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</si>
  <si>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</si>
  <si>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</si>
  <si>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</si>
  <si>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</si>
  <si>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</si>
  <si>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</si>
  <si>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</si>
  <si>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</si>
  <si>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</si>
  <si>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</si>
  <si>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</si>
  <si>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</si>
  <si>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</si>
  <si>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</si>
  <si>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</si>
  <si>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</si>
  <si>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</si>
  <si>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</si>
  <si>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</si>
  <si>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</si>
  <si>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</si>
  <si>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</si>
  <si>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</si>
  <si>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</si>
  <si>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</si>
  <si>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</si>
  <si>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</si>
  <si>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</si>
  <si>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</si>
  <si>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</si>
  <si>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</si>
  <si>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</si>
  <si>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</si>
  <si>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</si>
  <si>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</si>
  <si>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</si>
  <si>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</si>
  <si>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</si>
  <si>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</si>
  <si>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</si>
  <si>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</si>
  <si>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</si>
  <si>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</si>
  <si>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</si>
  <si>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</si>
  <si>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</si>
  <si>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</si>
  <si>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</si>
  <si>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</si>
  <si>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</si>
  <si>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</si>
  <si>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</si>
  <si>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</si>
  <si>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</si>
  <si>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</si>
  <si>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</si>
  <si>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</si>
  <si>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</si>
  <si>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</si>
  <si>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</si>
  <si>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</si>
  <si>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</si>
  <si>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</si>
  <si>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</si>
  <si>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</si>
  <si>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</si>
  <si>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</si>
  <si>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</si>
  <si>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</si>
  <si>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</si>
  <si>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</si>
  <si>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</si>
  <si>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</si>
  <si>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</si>
  <si>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</si>
  <si>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</si>
  <si>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</si>
  <si>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</si>
  <si>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</si>
  <si>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</si>
  <si>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</si>
  <si>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</si>
  <si>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</si>
  <si>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</si>
  <si>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</si>
  <si>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</si>
  <si>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</si>
  <si>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</si>
  <si>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</si>
  <si>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</si>
  <si>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</si>
  <si>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</si>
  <si>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</si>
  <si>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</si>
  <si>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</si>
  <si>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</si>
  <si>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</si>
  <si>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</si>
  <si>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</si>
  <si>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</si>
  <si>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</si>
  <si>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</si>
  <si>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</si>
  <si>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</si>
  <si>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</si>
  <si>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</si>
  <si>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</si>
  <si>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</si>
  <si>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</si>
  <si>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</si>
  <si>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</si>
  <si>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</si>
  <si>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</si>
  <si>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</si>
  <si>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</si>
  <si>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</si>
  <si>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</si>
  <si>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</si>
  <si>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</si>
  <si>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</si>
  <si>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</si>
  <si>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</si>
  <si>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</si>
  <si>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</si>
  <si>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</si>
  <si>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</si>
  <si>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</si>
  <si>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</si>
  <si>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</si>
  <si>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</si>
  <si>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</si>
  <si>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</si>
  <si>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</si>
  <si>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</si>
  <si>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</si>
  <si>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</si>
  <si>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</si>
  <si>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</si>
  <si>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</si>
  <si>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</si>
  <si>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</si>
  <si>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</si>
  <si>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</si>
  <si>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</si>
  <si>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</si>
  <si>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</si>
  <si>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</si>
  <si>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</si>
  <si>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</si>
  <si>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</si>
  <si>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</si>
  <si>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</si>
  <si>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</si>
  <si>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</si>
  <si>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</si>
  <si>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</si>
  <si>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</si>
  <si>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</si>
  <si>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</si>
  <si>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</si>
  <si>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</si>
  <si>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</si>
  <si>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</si>
  <si>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</si>
  <si>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</si>
  <si>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</si>
  <si>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</si>
  <si>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</si>
  <si>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</si>
  <si>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</si>
  <si>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</si>
  <si>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</si>
  <si>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</si>
  <si>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</si>
  <si>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</si>
  <si>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</si>
  <si>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</si>
  <si>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</si>
  <si>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</si>
  <si>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</si>
  <si>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</si>
  <si>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</si>
  <si>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</si>
  <si>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</si>
  <si>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</si>
  <si>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</si>
  <si>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</si>
  <si>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</si>
  <si>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</si>
  <si>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</si>
  <si>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</si>
  <si>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</si>
  <si>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</si>
  <si>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</si>
  <si>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</si>
  <si>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</si>
  <si>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</si>
  <si>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</si>
  <si>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</si>
  <si>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</si>
  <si>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</si>
  <si>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</si>
  <si>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</si>
  <si>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</si>
  <si>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</si>
  <si>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</si>
  <si>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</si>
  <si>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</si>
  <si>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</si>
  <si>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</si>
  <si>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</si>
  <si>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</si>
  <si>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</si>
  <si>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</si>
  <si>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</si>
  <si>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</si>
  <si>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</si>
  <si>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</si>
  <si>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</si>
  <si>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</si>
  <si>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</si>
  <si>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</si>
  <si>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</si>
  <si>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</si>
  <si>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</si>
  <si>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</si>
  <si>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</si>
  <si>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</si>
  <si>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</si>
  <si>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</si>
  <si>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</si>
  <si>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</si>
  <si>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</si>
  <si>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</si>
  <si>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</si>
  <si>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</si>
  <si>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</si>
  <si>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</si>
  <si>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</si>
  <si>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</si>
  <si>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</si>
  <si>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</si>
  <si>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</si>
  <si>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</si>
  <si>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</si>
  <si>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</si>
  <si>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</si>
  <si>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</si>
  <si>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</si>
  <si>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</si>
  <si>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</si>
  <si>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</si>
  <si>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</si>
  <si>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</si>
  <si>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</si>
  <si>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</si>
  <si>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</si>
  <si>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</si>
  <si>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</si>
  <si>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</si>
  <si>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</si>
  <si>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</si>
  <si>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</si>
  <si>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</si>
  <si>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</si>
  <si>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</si>
  <si>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</si>
  <si>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</si>
  <si>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</si>
  <si>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</si>
  <si>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</si>
  <si>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</si>
  <si>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</si>
  <si>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</si>
  <si>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</si>
  <si>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</si>
  <si>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</si>
  <si>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</si>
  <si>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</si>
  <si>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</si>
  <si>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</si>
  <si>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</si>
  <si>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</si>
  <si>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</si>
  <si>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</si>
  <si>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</si>
  <si>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</si>
  <si>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</si>
  <si>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</si>
  <si>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</si>
  <si>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</si>
  <si>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</si>
  <si>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</si>
  <si>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</si>
  <si>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</si>
  <si>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</si>
  <si>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</si>
  <si>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</si>
  <si>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</si>
  <si>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</si>
  <si>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</si>
  <si>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</si>
  <si>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</si>
  <si>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</si>
  <si>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</si>
  <si>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</si>
  <si>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</si>
  <si>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</si>
  <si>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</si>
  <si>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</si>
  <si>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</si>
  <si>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</si>
  <si>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</si>
  <si>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</si>
  <si>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</si>
  <si>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</si>
  <si>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</si>
  <si>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</si>
  <si>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</si>
  <si>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</si>
  <si>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</si>
  <si>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</si>
  <si>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</si>
  <si>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</si>
  <si>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</si>
  <si>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</si>
  <si>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</si>
  <si>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</si>
  <si>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</si>
  <si>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</si>
  <si>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</si>
  <si>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</si>
  <si>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</si>
  <si>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</si>
  <si>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</si>
  <si>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</si>
  <si>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</si>
  <si>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</si>
  <si>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</si>
  <si>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</si>
  <si>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</si>
  <si>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</si>
  <si>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</si>
  <si>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</si>
  <si>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</si>
  <si>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</si>
  <si>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</si>
  <si>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</si>
  <si>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</si>
  <si>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</si>
  <si>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</si>
  <si>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</si>
  <si>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</si>
  <si>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</si>
  <si>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</si>
  <si>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</si>
  <si>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</si>
  <si>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</si>
  <si>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</si>
  <si>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</si>
  <si>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</si>
  <si>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</si>
  <si>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</si>
  <si>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</si>
  <si>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</si>
  <si>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</si>
  <si>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</si>
  <si>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</si>
  <si>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</si>
  <si>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</si>
  <si>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</si>
  <si>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</si>
  <si>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</si>
  <si>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</si>
  <si>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</si>
  <si>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</si>
  <si>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</si>
  <si>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</si>
  <si>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</si>
  <si>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</si>
  <si>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</si>
  <si>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</si>
  <si>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</si>
  <si>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</si>
  <si>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</si>
  <si>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</si>
  <si>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</si>
  <si>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</si>
  <si>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</si>
  <si>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</si>
  <si>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</si>
  <si>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</si>
  <si>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</si>
  <si>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</si>
  <si>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</si>
  <si>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</si>
  <si>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</si>
  <si>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</si>
  <si>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</si>
  <si>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</si>
  <si>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</si>
  <si>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</si>
  <si>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</si>
  <si>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</si>
  <si>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</si>
  <si>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</si>
  <si>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</si>
  <si>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</si>
  <si>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</si>
  <si>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</si>
  <si>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</si>
  <si>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</si>
  <si>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</si>
  <si>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</si>
  <si>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</si>
  <si>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</si>
  <si>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</si>
  <si>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</si>
  <si>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</si>
  <si>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</si>
  <si>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</si>
  <si>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</si>
  <si>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</si>
  <si>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</si>
  <si>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</si>
  <si>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</si>
  <si>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</si>
  <si>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</si>
  <si>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</si>
  <si>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</si>
  <si>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</si>
  <si>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</si>
  <si>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</si>
  <si>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</si>
  <si>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</si>
  <si>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</si>
  <si>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</si>
  <si>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</si>
  <si>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</si>
  <si>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</si>
  <si>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</si>
  <si>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</si>
  <si>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</si>
  <si>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</si>
  <si>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</si>
  <si>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</si>
  <si>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</si>
  <si>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</si>
  <si>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</si>
  <si>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</si>
  <si>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</si>
  <si>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</si>
  <si>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</si>
  <si>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</si>
  <si>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</si>
  <si>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</si>
  <si>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</si>
  <si>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</si>
  <si>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</si>
  <si>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</si>
  <si>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</si>
  <si>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</si>
  <si>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</si>
  <si>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</si>
  <si>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</si>
  <si>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</si>
  <si>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</si>
  <si>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</si>
  <si>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</si>
  <si>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</si>
  <si>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</si>
  <si>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</si>
  <si>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</si>
  <si>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</si>
  <si>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</si>
  <si>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</si>
  <si>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</si>
  <si>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</si>
  <si>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</si>
  <si>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</si>
  <si>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</si>
  <si>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</si>
  <si>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</si>
  <si>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</si>
  <si>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</si>
  <si>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</si>
  <si>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</si>
  <si>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</si>
  <si>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</si>
  <si>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</si>
  <si>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</si>
  <si>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</si>
  <si>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</si>
  <si>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</si>
  <si>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</si>
  <si>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</si>
  <si>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</si>
  <si>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</si>
  <si>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</si>
  <si>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</si>
  <si>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</si>
  <si>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</si>
  <si>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</si>
  <si>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</si>
  <si>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</si>
  <si>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</si>
  <si>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</si>
  <si>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</si>
  <si>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</si>
  <si>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</si>
  <si>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</si>
  <si>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</si>
  <si>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</si>
  <si>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</si>
  <si>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</si>
  <si>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</si>
  <si>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</si>
  <si>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</si>
  <si>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</si>
  <si>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</si>
  <si>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</si>
  <si>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</si>
  <si>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</si>
  <si>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</si>
  <si>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</si>
  <si>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</si>
  <si>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</si>
  <si>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</si>
  <si>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</si>
  <si>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</si>
  <si>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</si>
  <si>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</si>
  <si>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</si>
  <si>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</si>
  <si>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</si>
  <si>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</si>
  <si>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</si>
  <si>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</si>
  <si>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</si>
  <si>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</si>
  <si>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</si>
  <si>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</si>
  <si>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</si>
  <si>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</si>
  <si>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</si>
  <si>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</si>
  <si>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</si>
  <si>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</si>
  <si>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</si>
  <si>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</si>
  <si>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</si>
  <si>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</si>
  <si>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</si>
  <si>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</si>
  <si>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</si>
  <si>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</si>
  <si>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</si>
  <si>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</si>
  <si>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</si>
  <si>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</si>
  <si>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</si>
  <si>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</si>
  <si>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</si>
  <si>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</si>
  <si>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</si>
  <si>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</si>
  <si>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</si>
  <si>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</si>
  <si>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</si>
  <si>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</si>
  <si>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</si>
  <si>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</si>
  <si>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</si>
  <si>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</si>
  <si>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</si>
  <si>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</si>
  <si>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</si>
  <si>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</si>
  <si>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</si>
  <si>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</si>
  <si>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</si>
  <si>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</si>
  <si>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</si>
  <si>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</si>
  <si>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</si>
  <si>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</si>
  <si>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</si>
  <si>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</si>
  <si>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</si>
  <si>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</si>
  <si>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</si>
  <si>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</si>
  <si>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</si>
  <si>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</si>
  <si>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</si>
  <si>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</si>
  <si>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</si>
  <si>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</si>
  <si>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</si>
  <si>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</si>
  <si>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</si>
  <si>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</si>
  <si>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</si>
  <si>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</si>
  <si>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</si>
  <si>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</si>
  <si>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</si>
  <si>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</si>
  <si>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</si>
  <si>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</si>
  <si>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</si>
  <si>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</si>
  <si>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</si>
  <si>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</si>
  <si>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</si>
  <si>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</si>
  <si>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</si>
  <si>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</si>
  <si>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</si>
  <si>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</si>
  <si>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</si>
  <si>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</si>
  <si>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</si>
  <si>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</si>
  <si>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</si>
  <si>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</si>
  <si>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</si>
  <si>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</si>
  <si>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</si>
  <si>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</si>
  <si>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</si>
  <si>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</si>
  <si>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</si>
  <si>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</si>
  <si>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</si>
  <si>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</si>
  <si>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</si>
  <si>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</si>
  <si>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</si>
  <si>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</si>
  <si>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</si>
  <si>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</si>
  <si>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</si>
  <si>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</si>
  <si>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</si>
  <si>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</si>
  <si>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</si>
  <si>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</si>
  <si>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</si>
  <si>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</si>
  <si>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</si>
  <si>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</si>
  <si>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</si>
  <si>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</si>
  <si>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</si>
  <si>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</si>
  <si>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</si>
  <si>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</si>
  <si>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</si>
  <si>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</si>
  <si>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</si>
  <si>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</si>
  <si>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</si>
  <si>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</si>
  <si>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</si>
  <si>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</si>
  <si>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</si>
  <si>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</si>
  <si>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</si>
  <si>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</si>
  <si>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</si>
  <si>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</si>
  <si>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</si>
  <si>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</si>
  <si>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</si>
  <si>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</si>
  <si>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</si>
  <si>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</si>
  <si>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</si>
  <si>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</si>
  <si>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</si>
  <si>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</si>
  <si>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</si>
  <si>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</si>
  <si>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</si>
  <si>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</si>
  <si>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</si>
  <si>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</si>
  <si>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</si>
  <si>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</si>
  <si>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</si>
  <si>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</si>
  <si>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</si>
  <si>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</si>
  <si>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</si>
  <si>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</si>
  <si>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</si>
  <si>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</si>
  <si>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</si>
  <si>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</si>
  <si>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</si>
  <si>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</si>
  <si>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</si>
  <si>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</si>
  <si>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</si>
  <si>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</si>
  <si>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</si>
  <si>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</si>
  <si>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</si>
  <si>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</si>
  <si>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</si>
  <si>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</si>
  <si>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</si>
  <si>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</si>
  <si>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</si>
  <si>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</si>
  <si>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</si>
  <si>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</si>
  <si>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</si>
  <si>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</si>
  <si>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</si>
  <si>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</si>
  <si>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</si>
  <si>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</si>
  <si>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</si>
  <si>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</si>
  <si>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</si>
  <si>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</si>
  <si>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</si>
  <si>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</si>
  <si>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</si>
  <si>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</si>
  <si>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</si>
  <si>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</si>
  <si>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</si>
  <si>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</si>
  <si>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</si>
  <si>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</si>
  <si>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</si>
  <si>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</si>
  <si>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</si>
  <si>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</si>
  <si>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</si>
  <si>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</si>
  <si>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</si>
  <si>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</si>
  <si>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</si>
  <si>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</si>
  <si>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</si>
  <si>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</si>
  <si>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</si>
  <si>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</si>
  <si>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</si>
  <si>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</si>
  <si>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</si>
  <si>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</si>
  <si>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</si>
  <si>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</si>
  <si>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</si>
  <si>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</si>
  <si>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</si>
  <si>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</si>
  <si>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</si>
  <si>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</si>
  <si>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</si>
  <si>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</si>
  <si>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</si>
  <si>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</si>
  <si>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</si>
  <si>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</si>
  <si>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</si>
  <si>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</si>
  <si>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</si>
  <si>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</si>
  <si>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</si>
  <si>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</si>
  <si>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</si>
  <si>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</si>
  <si>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</si>
  <si>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</si>
  <si>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</si>
  <si>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</si>
  <si>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</si>
  <si>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</si>
  <si>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</si>
  <si>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</si>
  <si>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</si>
  <si>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</si>
  <si>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</si>
  <si>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</si>
  <si>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</si>
  <si>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</si>
  <si>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</si>
  <si>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</si>
  <si>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</si>
  <si>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</si>
  <si>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</si>
  <si>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</si>
  <si>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</si>
  <si>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</si>
  <si>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</si>
  <si>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</si>
  <si>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</si>
  <si>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</si>
  <si>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</si>
  <si>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</si>
  <si>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</si>
  <si>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</si>
  <si>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</si>
  <si>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</si>
  <si>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</si>
  <si>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</si>
  <si>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</si>
  <si>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</si>
  <si>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</si>
  <si>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</si>
  <si>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</si>
  <si>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</si>
  <si>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</si>
  <si>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</si>
  <si>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</si>
  <si>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</si>
  <si>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</si>
  <si>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</si>
  <si>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</si>
  <si>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</si>
  <si>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</si>
  <si>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</si>
  <si>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</si>
  <si>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</si>
  <si>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</si>
  <si>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</si>
  <si>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</si>
  <si>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</si>
  <si>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</si>
  <si>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</si>
  <si>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</si>
  <si>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</si>
  <si>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</si>
  <si>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</si>
  <si>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</si>
  <si>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</si>
  <si>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</si>
  <si>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</si>
  <si>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</si>
  <si>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</si>
  <si>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</si>
  <si>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</si>
  <si>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</si>
  <si>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</si>
  <si>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</si>
  <si>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</si>
  <si>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</si>
  <si>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</si>
  <si>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</si>
  <si>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</si>
  <si>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</si>
  <si>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</si>
  <si>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</si>
  <si>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</si>
  <si>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</si>
  <si>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</si>
  <si>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</si>
  <si>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</si>
  <si>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</si>
  <si>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</si>
  <si>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</si>
  <si>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</si>
  <si>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</si>
  <si>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</si>
  <si>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</si>
  <si>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</si>
  <si>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</si>
  <si>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</si>
  <si>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</si>
  <si>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</si>
  <si>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</si>
  <si>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</si>
  <si>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</si>
  <si>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</si>
  <si>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</si>
  <si>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</si>
  <si>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</si>
  <si>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</si>
  <si>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</si>
  <si>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</si>
  <si>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</si>
  <si>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</si>
  <si>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</si>
  <si>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</si>
  <si>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</si>
  <si>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</si>
  <si>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</si>
  <si>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</si>
  <si>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</si>
  <si>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</si>
  <si>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</si>
  <si>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</si>
  <si>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</si>
  <si>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</si>
  <si>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</si>
  <si>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</si>
  <si>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</si>
  <si>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</si>
  <si>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</si>
  <si>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</si>
  <si>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</si>
  <si>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</si>
  <si>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</si>
  <si>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</si>
  <si>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</si>
  <si>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</si>
  <si>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</si>
  <si>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</si>
  <si>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</si>
  <si>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</si>
  <si>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</si>
  <si>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</si>
  <si>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</si>
  <si>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</si>
  <si>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</si>
  <si>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</si>
  <si>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</si>
  <si>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</si>
  <si>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</si>
  <si>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</si>
  <si>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</si>
  <si>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</si>
  <si>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</si>
  <si>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</si>
  <si>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</si>
  <si>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</si>
  <si>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</si>
  <si>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</si>
  <si>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</si>
  <si>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</si>
  <si>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</si>
  <si>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</si>
  <si>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</si>
  <si>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</si>
  <si>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</si>
  <si>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</si>
  <si>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</si>
  <si>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</si>
  <si>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</si>
  <si>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</si>
  <si>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</si>
  <si>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</si>
  <si>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</si>
  <si>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</si>
  <si>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</si>
  <si>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</si>
  <si>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</si>
  <si>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</si>
  <si>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</si>
  <si>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</si>
  <si>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</si>
  <si>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</si>
  <si>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</si>
  <si>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</si>
  <si>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</si>
  <si>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</si>
  <si>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</si>
  <si>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</si>
  <si>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</si>
  <si>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</si>
  <si>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</si>
  <si>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</si>
  <si>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</si>
  <si>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</si>
  <si>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</si>
  <si>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</si>
  <si>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</si>
  <si>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</si>
  <si>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</si>
  <si>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</si>
  <si>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</si>
  <si>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</si>
  <si>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</si>
  <si>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</si>
  <si>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</si>
  <si>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</si>
  <si>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</si>
  <si>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</si>
  <si>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</si>
  <si>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</si>
  <si>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</si>
  <si>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</si>
  <si>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</si>
  <si>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</si>
  <si>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</si>
  <si>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</si>
  <si>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</si>
  <si>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</si>
  <si>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</si>
  <si>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</si>
  <si>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</si>
  <si>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</si>
  <si>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</si>
  <si>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</si>
  <si>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</si>
  <si>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</si>
  <si>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</si>
  <si>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</si>
  <si>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</si>
  <si>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</si>
  <si>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</si>
  <si>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</si>
  <si>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</si>
  <si>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</si>
  <si>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</si>
  <si>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</si>
  <si>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</si>
  <si>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</si>
  <si>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</si>
  <si>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</si>
  <si>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</si>
  <si>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</si>
  <si>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</si>
  <si>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</si>
  <si>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</si>
  <si>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</si>
  <si>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</si>
  <si>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</si>
  <si>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</si>
  <si>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</si>
  <si>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</si>
  <si>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</si>
  <si>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</si>
  <si>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</si>
  <si>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</si>
  <si>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</si>
  <si>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</si>
  <si>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</si>
  <si>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</si>
  <si>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</si>
  <si>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</si>
  <si>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</si>
  <si>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</si>
  <si>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</si>
  <si>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</si>
  <si>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</si>
  <si>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</si>
  <si>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</si>
  <si>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</si>
  <si>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</si>
  <si>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</si>
  <si>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</si>
  <si>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</si>
  <si>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</si>
  <si>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</si>
  <si>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</si>
  <si>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</si>
  <si>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</si>
  <si>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</si>
  <si>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</si>
  <si>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</si>
  <si>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</si>
  <si>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</si>
  <si>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</si>
  <si>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</si>
  <si>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</si>
  <si>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</si>
  <si>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</si>
  <si>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</si>
  <si>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</si>
  <si>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</si>
  <si>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</si>
  <si>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</si>
  <si>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</si>
  <si>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</si>
  <si>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</si>
  <si>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</si>
  <si>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</si>
  <si>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</si>
  <si>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</si>
  <si>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</si>
  <si>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</si>
  <si>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</si>
  <si>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</si>
  <si>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</si>
  <si>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</si>
  <si>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</si>
  <si>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</si>
  <si>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</si>
  <si>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</si>
  <si>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</si>
  <si>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</si>
  <si>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</si>
  <si>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</si>
  <si>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</si>
  <si>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</si>
  <si>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</si>
  <si>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</si>
  <si>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</si>
  <si>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</si>
  <si>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</si>
  <si>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</si>
  <si>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</si>
  <si>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</si>
  <si>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</si>
  <si>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</si>
  <si>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</si>
  <si>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</si>
  <si>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</si>
  <si>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</si>
  <si>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</si>
  <si>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</si>
  <si>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</si>
  <si>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</si>
  <si>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</si>
  <si>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</si>
  <si>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</si>
  <si>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</si>
  <si>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</si>
  <si>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</si>
  <si>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</si>
  <si>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</si>
  <si>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</si>
  <si>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</si>
  <si>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</si>
  <si>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</si>
  <si>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</si>
  <si>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</si>
  <si>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</si>
  <si>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</si>
  <si>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</si>
  <si>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</si>
  <si>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</si>
  <si>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</si>
  <si>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</si>
  <si>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</si>
  <si>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</si>
  <si>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</si>
  <si>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</si>
  <si>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</si>
  <si>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</si>
  <si>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</si>
  <si>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</si>
  <si>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</si>
  <si>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</si>
  <si>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</si>
  <si>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</si>
  <si>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</si>
  <si>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</si>
  <si>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</si>
  <si>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</si>
  <si>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</si>
  <si>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</si>
  <si>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</si>
  <si>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</si>
  <si>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</si>
  <si>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</si>
  <si>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</si>
  <si>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</si>
  <si>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</si>
  <si>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</si>
  <si>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</si>
  <si>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</si>
  <si>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</si>
  <si>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</si>
  <si>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</si>
  <si>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</si>
  <si>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</si>
  <si>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</si>
  <si>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</si>
  <si>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</si>
  <si>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</si>
  <si>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</si>
  <si>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</si>
  <si>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</si>
  <si>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</si>
  <si>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</si>
  <si>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</si>
  <si>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</si>
  <si>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</si>
  <si>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</si>
  <si>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</si>
  <si>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</si>
  <si>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</si>
  <si>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</si>
  <si>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</si>
  <si>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</si>
  <si>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</si>
  <si>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</si>
  <si>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</si>
  <si>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</si>
  <si>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</si>
  <si>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</si>
  <si>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</si>
  <si>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</si>
  <si>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</si>
  <si>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</si>
  <si>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</si>
  <si>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</si>
  <si>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</si>
  <si>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</si>
  <si>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</si>
  <si>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</si>
  <si>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</si>
  <si>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</si>
  <si>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</si>
  <si>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</si>
  <si>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</si>
  <si>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</si>
  <si>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</si>
  <si>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</si>
  <si>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</si>
  <si>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</si>
  <si>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</si>
  <si>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</si>
  <si>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</si>
  <si>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</si>
  <si>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</si>
  <si>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</si>
  <si>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</si>
  <si>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</si>
  <si>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</si>
  <si>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</si>
  <si>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</si>
  <si>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</si>
  <si>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</si>
  <si>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</si>
  <si>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</si>
  <si>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</si>
  <si>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</si>
  <si>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</si>
  <si>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</si>
  <si>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</si>
  <si>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</si>
  <si>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</si>
  <si>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</si>
  <si>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</si>
  <si>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</si>
  <si>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</si>
  <si>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</si>
  <si>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</si>
  <si>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</si>
  <si>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</si>
  <si>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</si>
  <si>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</si>
  <si>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</si>
  <si>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</si>
  <si>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</si>
  <si>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</si>
  <si>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</si>
  <si>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</si>
  <si>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</si>
  <si>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</si>
  <si>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</si>
  <si>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</si>
  <si>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</si>
  <si>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</si>
  <si>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</si>
  <si>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</si>
  <si>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</si>
  <si>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</si>
  <si>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</si>
  <si>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</si>
  <si>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</si>
  <si>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</si>
  <si>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</si>
  <si>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</si>
  <si>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</si>
  <si>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</si>
  <si>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</si>
  <si>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</si>
  <si>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</si>
  <si>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</si>
  <si>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</si>
  <si>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</si>
  <si>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</si>
  <si>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</si>
  <si>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</si>
  <si>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</si>
  <si>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</si>
  <si>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</si>
  <si>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</si>
  <si>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</si>
  <si>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</si>
  <si>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</si>
  <si>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</si>
  <si>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</si>
  <si>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</si>
  <si>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</si>
  <si>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</si>
  <si>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</si>
  <si>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</si>
  <si>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</si>
  <si>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</si>
  <si>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</si>
  <si>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</si>
  <si>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</si>
  <si>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</si>
  <si>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</si>
  <si>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</si>
  <si>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</si>
  <si>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</si>
  <si>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</si>
  <si>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</si>
  <si>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</si>
  <si>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</si>
  <si>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</si>
  <si>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</si>
  <si>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</si>
  <si>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</si>
  <si>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</si>
  <si>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</si>
  <si>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</si>
  <si>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</si>
  <si>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</si>
  <si>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</si>
  <si>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</si>
  <si>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</si>
  <si>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</si>
  <si>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</si>
  <si>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</si>
  <si>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</si>
  <si>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</si>
  <si>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</si>
  <si>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</si>
  <si>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</si>
  <si>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</si>
  <si>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</si>
  <si>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</si>
  <si>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</si>
  <si>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</si>
  <si>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</si>
  <si>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</si>
  <si>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</si>
  <si>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</si>
  <si>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</si>
  <si>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</si>
  <si>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</si>
  <si>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</si>
  <si>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</si>
  <si>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</si>
  <si>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</si>
  <si>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</si>
  <si>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</si>
  <si>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</si>
  <si>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</si>
  <si>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</si>
  <si>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</si>
  <si>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</si>
  <si>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</si>
  <si>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</si>
  <si>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</si>
  <si>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</si>
  <si>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</si>
  <si>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</si>
  <si>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</si>
  <si>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</si>
  <si>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</si>
  <si>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</si>
  <si>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</si>
  <si>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</si>
  <si>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</si>
  <si>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</si>
  <si>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</si>
  <si>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</si>
  <si>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</si>
  <si>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</si>
  <si>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</si>
  <si>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</si>
  <si>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</si>
  <si>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</si>
  <si>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</si>
  <si>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</si>
  <si>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</si>
  <si>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</si>
  <si>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</si>
  <si>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</si>
  <si>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</si>
  <si>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</si>
  <si>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</si>
  <si>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</si>
  <si>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</si>
  <si>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</si>
  <si>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</si>
  <si>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</si>
  <si>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</si>
  <si>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</si>
  <si>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</si>
  <si>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</si>
  <si>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</si>
  <si>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</si>
  <si>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</si>
  <si>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</si>
  <si>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</si>
  <si>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</si>
  <si>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</si>
  <si>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</si>
  <si>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</si>
  <si>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</si>
  <si>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</si>
  <si>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</si>
  <si>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</si>
  <si>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</si>
  <si>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</si>
  <si>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</si>
  <si>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</si>
  <si>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</si>
  <si>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</si>
  <si>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</si>
  <si>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</si>
  <si>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</si>
  <si>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</si>
  <si>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</si>
  <si>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</si>
  <si>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</si>
  <si>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</si>
  <si>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</si>
  <si>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</si>
  <si>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</si>
  <si>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</si>
  <si>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</si>
  <si>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</si>
  <si>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</si>
  <si>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</si>
  <si>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</si>
  <si>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</si>
  <si>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</si>
  <si>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</si>
  <si>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</si>
  <si>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</si>
  <si>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</si>
  <si>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</si>
  <si>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</si>
  <si>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</si>
  <si>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</si>
  <si>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</si>
  <si>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</si>
  <si>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</si>
  <si>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</si>
  <si>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</si>
  <si>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</si>
  <si>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</si>
  <si>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</si>
  <si>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</si>
  <si>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</si>
  <si>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</si>
  <si>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</si>
  <si>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</si>
  <si>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</si>
  <si>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</si>
  <si>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</si>
  <si>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</si>
  <si>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</si>
  <si>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</si>
  <si>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</si>
  <si>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</si>
  <si>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</si>
  <si>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</si>
  <si>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</si>
  <si>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</si>
  <si>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</si>
  <si>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</si>
  <si>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</si>
  <si>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</si>
  <si>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</si>
  <si>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</si>
  <si>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</si>
  <si>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</si>
  <si>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</si>
  <si>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</si>
  <si>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</si>
  <si>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</si>
  <si>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</si>
  <si>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</si>
  <si>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</si>
  <si>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</si>
  <si>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</si>
  <si>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</si>
  <si>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</si>
  <si>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</si>
  <si>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</si>
  <si>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</si>
  <si>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</si>
  <si>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</si>
  <si>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</si>
  <si>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</si>
  <si>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</si>
  <si>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</si>
  <si>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</si>
  <si>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</si>
  <si>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</si>
  <si>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</si>
  <si>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</si>
  <si>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</si>
  <si>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</si>
  <si>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</si>
  <si>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</si>
  <si>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</si>
  <si>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</si>
  <si>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</si>
  <si>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</si>
  <si>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</si>
  <si>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</si>
  <si>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</si>
  <si>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</si>
  <si>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</si>
  <si>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</si>
  <si>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</si>
  <si>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</si>
  <si>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</si>
  <si>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</si>
  <si>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</si>
  <si>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</si>
  <si>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</si>
  <si>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</si>
  <si>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</si>
  <si>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</si>
  <si>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</si>
  <si>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</si>
  <si>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</si>
  <si>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</si>
  <si>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</si>
  <si>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</si>
  <si>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</si>
  <si>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</si>
  <si>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</si>
  <si>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</si>
  <si>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</si>
  <si>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</si>
  <si>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</si>
  <si>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</si>
  <si>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</si>
  <si>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</si>
  <si>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</si>
  <si>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</si>
  <si>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</si>
  <si>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</si>
  <si>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</si>
  <si>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</si>
  <si>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</si>
  <si>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</si>
  <si>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</si>
  <si>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</si>
  <si>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</si>
  <si>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</si>
  <si>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</si>
  <si>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</si>
  <si>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</si>
  <si>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</si>
  <si>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</si>
  <si>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</si>
  <si>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</si>
  <si>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</si>
  <si>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</si>
  <si>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</si>
  <si>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</si>
  <si>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</si>
  <si>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</si>
  <si>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</si>
  <si>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</si>
  <si>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</si>
  <si>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</si>
  <si>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</si>
  <si>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</si>
  <si>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</si>
  <si>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</si>
  <si>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</si>
  <si>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</si>
  <si>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</si>
  <si>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</si>
  <si>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</si>
  <si>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</si>
  <si>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</si>
  <si>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</si>
  <si>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</si>
  <si>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</si>
  <si>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</si>
  <si>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</si>
  <si>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</si>
  <si>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</si>
  <si>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</si>
  <si>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</si>
  <si>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</si>
  <si>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</si>
  <si>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</si>
  <si>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</si>
  <si>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</si>
  <si>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</si>
  <si>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</si>
  <si>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</si>
  <si>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</si>
  <si>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</si>
  <si>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</si>
  <si>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</si>
  <si>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</si>
  <si>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</si>
  <si>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</si>
  <si>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</si>
  <si>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</si>
  <si>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</si>
  <si>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</si>
  <si>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</si>
  <si>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</si>
  <si>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</si>
  <si>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</si>
  <si>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</si>
  <si>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</si>
  <si>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</si>
  <si>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</si>
  <si>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</si>
  <si>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</si>
  <si>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</si>
  <si>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</si>
  <si>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</si>
  <si>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</si>
  <si>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</si>
  <si>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</si>
  <si>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</si>
  <si>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</si>
  <si>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</si>
  <si>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</si>
  <si>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</si>
  <si>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</si>
  <si>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</si>
  <si>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</si>
  <si>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</si>
  <si>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</si>
  <si>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</si>
  <si>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</si>
  <si>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</si>
  <si>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</si>
  <si>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</si>
  <si>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</si>
  <si>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</si>
  <si>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</si>
  <si>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</si>
  <si>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</si>
  <si>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</si>
  <si>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</si>
  <si>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</si>
  <si>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</si>
  <si>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</si>
  <si>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</si>
  <si>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</si>
  <si>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</si>
  <si>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</si>
  <si>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</si>
  <si>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</si>
  <si>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</si>
  <si>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</si>
  <si>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</si>
  <si>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</si>
  <si>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</si>
  <si>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</si>
  <si>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</si>
  <si>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</si>
  <si>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</si>
  <si>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</si>
  <si>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</si>
  <si>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</si>
  <si>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</si>
  <si>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</si>
  <si>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</si>
  <si>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</si>
  <si>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</si>
  <si>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</si>
  <si>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</si>
  <si>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</si>
  <si>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</si>
  <si>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</si>
  <si>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</si>
  <si>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</si>
  <si>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</si>
  <si>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</si>
  <si>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</si>
  <si>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</si>
  <si>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</si>
  <si>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</si>
  <si>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</si>
  <si>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</si>
  <si>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</si>
  <si>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</si>
  <si>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</si>
  <si>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</si>
  <si>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</si>
  <si>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</si>
  <si>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</si>
  <si>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</si>
  <si>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</si>
  <si>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</si>
  <si>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</si>
  <si>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</si>
  <si>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</si>
  <si>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</si>
  <si>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</si>
  <si>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</si>
  <si>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</si>
  <si>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</si>
  <si>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</si>
  <si>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</si>
  <si>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</si>
  <si>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</si>
  <si>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</si>
  <si>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</si>
  <si>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</si>
  <si>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</si>
  <si>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</si>
  <si>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</si>
  <si>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</si>
  <si>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</si>
  <si>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</si>
  <si>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</si>
  <si>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</si>
  <si>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</si>
  <si>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</si>
  <si>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</si>
  <si>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</si>
  <si>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</si>
  <si>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</si>
  <si>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</si>
  <si>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</si>
  <si>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</si>
  <si>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</si>
  <si>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</si>
  <si>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</si>
  <si>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</si>
  <si>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</si>
  <si>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</si>
  <si>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</si>
  <si>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</si>
  <si>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</si>
  <si>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</si>
  <si>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</si>
  <si>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</si>
  <si>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</si>
  <si>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</si>
  <si>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</si>
  <si>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</si>
  <si>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</si>
  <si>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</si>
  <si>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</si>
  <si>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</si>
  <si>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</si>
  <si>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</si>
  <si>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</si>
  <si>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</si>
  <si>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</si>
  <si>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</si>
  <si>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</si>
  <si>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</si>
  <si>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</si>
  <si>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</si>
  <si>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</si>
  <si>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</si>
  <si>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</si>
  <si>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</si>
  <si>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</si>
  <si>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</si>
  <si>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</si>
  <si>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</si>
  <si>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</si>
  <si>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</si>
  <si>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</si>
  <si>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</si>
  <si>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</si>
  <si>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</si>
  <si>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</si>
  <si>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</si>
  <si>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</si>
  <si>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</si>
  <si>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</si>
  <si>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</si>
  <si>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</si>
  <si>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</si>
  <si>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</si>
  <si>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</si>
  <si>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</si>
  <si>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</si>
  <si>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</si>
  <si>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</si>
  <si>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</si>
  <si>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</si>
  <si>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</si>
  <si>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</si>
  <si>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</si>
  <si>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</si>
  <si>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</si>
  <si>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</si>
  <si>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</si>
  <si>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</si>
  <si>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</si>
  <si>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</si>
  <si>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</si>
  <si>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</si>
  <si>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</si>
  <si>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</si>
  <si>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</si>
  <si>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</si>
  <si>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</si>
  <si>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</si>
  <si>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</si>
  <si>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</si>
  <si>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</si>
  <si>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</si>
  <si>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</si>
  <si>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</si>
  <si>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</si>
  <si>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</si>
  <si>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</si>
  <si>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</si>
  <si>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</si>
  <si>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</si>
  <si>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</si>
  <si>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</si>
  <si>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</si>
  <si>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</si>
  <si>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</si>
  <si>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</si>
  <si>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</si>
  <si>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</si>
  <si>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</si>
  <si>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</si>
  <si>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</si>
  <si>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</si>
  <si>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</si>
  <si>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</si>
  <si>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</si>
  <si>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</si>
  <si>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</si>
  <si>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</si>
  <si>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</si>
  <si>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</si>
  <si>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</si>
  <si>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</si>
  <si>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</si>
  <si>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</si>
  <si>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</si>
  <si>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</si>
  <si>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</si>
  <si>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</si>
  <si>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</si>
  <si>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</si>
  <si>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</si>
  <si>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</si>
  <si>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</si>
  <si>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</si>
  <si>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</si>
  <si>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</si>
  <si>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</si>
  <si>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</si>
  <si>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</si>
  <si>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</si>
  <si>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</si>
  <si>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</si>
  <si>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</si>
  <si>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</si>
  <si>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</si>
  <si>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</si>
  <si>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</si>
  <si>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</si>
  <si>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</si>
  <si>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</si>
  <si>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</si>
  <si>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</si>
  <si>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</si>
  <si>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</si>
  <si>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</si>
  <si>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</si>
  <si>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</si>
  <si>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</si>
  <si>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</si>
  <si>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</si>
  <si>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</si>
  <si>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</si>
  <si>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</si>
  <si>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</si>
  <si>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</si>
  <si>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</si>
  <si>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</si>
  <si>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</si>
  <si>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</si>
  <si>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</si>
  <si>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</si>
  <si>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</si>
  <si>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</si>
  <si>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</si>
  <si>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</si>
  <si>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</si>
  <si>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</si>
  <si>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</si>
  <si>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</si>
  <si>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</si>
  <si>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</si>
  <si>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</si>
  <si>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</si>
  <si>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</si>
  <si>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</si>
  <si>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</si>
  <si>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</si>
  <si>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</si>
  <si>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</si>
  <si>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</si>
  <si>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</si>
  <si>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</si>
  <si>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</si>
  <si>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</si>
  <si>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</si>
  <si>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</si>
  <si>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</si>
  <si>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</si>
  <si>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</si>
  <si>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</si>
  <si>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</si>
  <si>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</si>
  <si>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</si>
  <si>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</si>
  <si>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</si>
  <si>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</si>
  <si>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</si>
  <si>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</si>
  <si>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</si>
  <si>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</si>
  <si>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</si>
  <si>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</si>
  <si>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</si>
  <si>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</si>
  <si>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</si>
  <si>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</si>
  <si>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</si>
  <si>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</si>
  <si>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</si>
  <si>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</si>
  <si>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</si>
  <si>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</si>
  <si>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</si>
  <si>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</si>
  <si>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</si>
  <si>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</si>
  <si>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</si>
  <si>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</si>
  <si>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</si>
  <si>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</si>
  <si>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</si>
  <si>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</si>
  <si>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</si>
  <si>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</si>
  <si>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</si>
  <si>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</si>
  <si>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</si>
  <si>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</si>
  <si>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</si>
  <si>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</si>
  <si>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</si>
  <si>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</si>
  <si>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</si>
  <si>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</si>
  <si>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</si>
  <si>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</si>
  <si>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</si>
  <si>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</si>
  <si>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</si>
  <si>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</si>
  <si>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</si>
  <si>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</si>
  <si>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</si>
  <si>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</si>
  <si>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</si>
  <si>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</si>
  <si>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</si>
  <si>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</si>
  <si>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</si>
  <si>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</si>
  <si>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</si>
  <si>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</si>
  <si>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</si>
  <si>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</si>
  <si>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</si>
  <si>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</si>
  <si>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</si>
  <si>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</si>
  <si>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</si>
  <si>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</si>
  <si>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</si>
  <si>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</si>
  <si>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</si>
  <si>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</si>
  <si>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</si>
  <si>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</si>
  <si>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</si>
  <si>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</si>
  <si>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</si>
  <si>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</si>
  <si>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</si>
  <si>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</si>
  <si>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</si>
  <si>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</si>
  <si>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</si>
  <si>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</si>
  <si>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</si>
  <si>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</si>
  <si>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</si>
  <si>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</si>
  <si>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</si>
  <si>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</si>
  <si>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</si>
  <si>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</si>
  <si>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</si>
  <si>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</si>
  <si>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</si>
  <si>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</si>
  <si>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</si>
  <si>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</si>
  <si>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</si>
  <si>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</si>
  <si>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</si>
  <si>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</si>
  <si>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</si>
  <si>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</si>
  <si>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</si>
  <si>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</si>
  <si>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</si>
  <si>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</si>
  <si>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</si>
  <si>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</si>
  <si>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</si>
  <si>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</si>
  <si>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</si>
  <si>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</si>
  <si>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</si>
  <si>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</si>
  <si>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</si>
  <si>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</si>
  <si>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</si>
  <si>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</si>
  <si>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</si>
  <si>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</si>
  <si>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</si>
  <si>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</si>
  <si>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</si>
  <si>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</si>
  <si>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</si>
  <si>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</si>
  <si>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</si>
  <si>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</si>
  <si>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</si>
  <si>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</si>
  <si>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</si>
  <si>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</si>
  <si>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</si>
  <si>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</si>
  <si>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</si>
  <si>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</si>
  <si>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</si>
  <si>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</si>
  <si>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</si>
  <si>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</si>
  <si>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</si>
  <si>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</si>
  <si>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</si>
  <si>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</si>
  <si>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</si>
  <si>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</si>
  <si>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</si>
  <si>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</si>
  <si>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</si>
  <si>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</si>
  <si>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</si>
  <si>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</si>
  <si>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</si>
  <si>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</si>
  <si>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</si>
  <si>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</si>
  <si>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</si>
  <si>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</si>
  <si>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</si>
  <si>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</si>
  <si>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</si>
  <si>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</si>
  <si>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</si>
  <si>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</si>
  <si>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</si>
  <si>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</si>
  <si>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</si>
  <si>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</si>
  <si>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</si>
  <si>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</si>
  <si>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</si>
  <si>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</si>
  <si>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</si>
  <si>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</si>
  <si>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</si>
  <si>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</si>
  <si>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</si>
  <si>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</si>
  <si>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</si>
  <si>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</si>
  <si>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</si>
  <si>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</si>
  <si>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</si>
  <si>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</si>
  <si>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</si>
  <si>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</si>
  <si>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</si>
  <si>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</si>
  <si>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</si>
  <si>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</si>
  <si>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</si>
  <si>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</si>
  <si>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</si>
  <si>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</si>
  <si>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</si>
  <si>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</si>
  <si>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</si>
  <si>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</si>
  <si>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</si>
  <si>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</si>
  <si>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</si>
  <si>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</si>
  <si>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</si>
  <si>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</si>
  <si>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</si>
  <si>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</si>
  <si>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</si>
  <si>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</si>
  <si>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</si>
  <si>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</si>
  <si>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</si>
  <si>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</si>
  <si>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</si>
  <si>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</si>
  <si>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</si>
  <si>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</si>
  <si>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</si>
  <si>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</si>
  <si>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</si>
  <si>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</si>
  <si>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</si>
  <si>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</si>
  <si>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</si>
  <si>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</si>
  <si>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</si>
  <si>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</si>
  <si>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</si>
  <si>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</si>
  <si>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</si>
  <si>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</si>
  <si>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</si>
  <si>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</si>
  <si>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</si>
  <si>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</si>
  <si>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</si>
  <si>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</si>
  <si>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</si>
  <si>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</si>
  <si>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</si>
  <si>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</si>
  <si>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</si>
  <si>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</si>
  <si>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</si>
  <si>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</si>
  <si>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</si>
  <si>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</si>
  <si>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</si>
  <si>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</si>
  <si>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</si>
  <si>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</si>
  <si>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</si>
  <si>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</si>
  <si>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</si>
  <si>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</si>
  <si>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</si>
  <si>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</si>
  <si>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</si>
  <si>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</si>
  <si>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</si>
  <si>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</si>
  <si>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</si>
  <si>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</si>
  <si>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</si>
  <si>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</si>
  <si>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</si>
  <si>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</si>
  <si>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</si>
  <si>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</si>
  <si>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</si>
  <si>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</si>
  <si>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</si>
  <si>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</si>
  <si>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</si>
  <si>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</si>
  <si>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</si>
  <si>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</si>
  <si>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</si>
  <si>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</si>
  <si>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</si>
  <si>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</si>
  <si>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</si>
  <si>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</si>
  <si>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</si>
  <si>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</si>
  <si>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</si>
  <si>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</si>
  <si>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</si>
  <si>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</si>
  <si>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</si>
  <si>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</si>
  <si>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</si>
  <si>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</si>
  <si>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</si>
  <si>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</si>
  <si>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</si>
  <si>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</si>
  <si>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</si>
  <si>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</si>
  <si>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</si>
  <si>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</si>
  <si>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</si>
  <si>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</si>
  <si>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</si>
  <si>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</si>
  <si>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</si>
  <si>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</si>
  <si>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</si>
  <si>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</si>
  <si>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</si>
  <si>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</si>
  <si>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</si>
  <si>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</si>
  <si>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</si>
  <si>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</si>
  <si>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</si>
  <si>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</si>
  <si>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</si>
  <si>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</si>
  <si>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</si>
  <si>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</si>
  <si>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</si>
  <si>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</si>
  <si>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</si>
  <si>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</si>
  <si>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</si>
  <si>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</si>
  <si>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</si>
  <si>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</si>
  <si>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</si>
  <si>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</si>
  <si>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</si>
  <si>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</si>
  <si>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</si>
  <si>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</si>
  <si>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</si>
  <si>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</si>
  <si>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</si>
  <si>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</si>
  <si>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</si>
  <si>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</si>
  <si>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</si>
  <si>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</si>
  <si>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</si>
  <si>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</si>
  <si>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</si>
  <si>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</si>
  <si>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</si>
  <si>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</si>
  <si>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</si>
  <si>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</si>
  <si>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</si>
  <si>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</si>
  <si>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</si>
  <si>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</si>
  <si>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</si>
  <si>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</si>
  <si>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</si>
  <si>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</si>
  <si>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</si>
  <si>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</si>
  <si>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</si>
  <si>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</si>
  <si>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</si>
  <si>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</si>
  <si>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</si>
  <si>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</si>
  <si>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</si>
  <si>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</si>
  <si>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</si>
  <si>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</si>
  <si>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</si>
  <si>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</si>
  <si>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</si>
  <si>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</si>
  <si>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</si>
  <si>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</si>
  <si>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</si>
  <si>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</si>
  <si>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</si>
  <si>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</si>
  <si>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</si>
  <si>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</si>
  <si>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</si>
  <si>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</si>
  <si>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</si>
  <si>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</si>
  <si>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</si>
  <si>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</si>
  <si>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</si>
  <si>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</si>
  <si>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</si>
  <si>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</si>
  <si>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</si>
  <si>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</si>
  <si>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</si>
  <si>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</si>
  <si>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</si>
  <si>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</si>
  <si>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</si>
  <si>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</si>
  <si>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</si>
  <si>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</si>
  <si>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</si>
  <si>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</si>
  <si>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</si>
  <si>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</si>
  <si>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</si>
  <si>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</si>
  <si>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</si>
  <si>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</si>
  <si>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</si>
  <si>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</si>
  <si>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</si>
  <si>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</si>
  <si>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</si>
  <si>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</si>
  <si>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</si>
  <si>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</si>
  <si>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</si>
  <si>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</si>
  <si>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</si>
  <si>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</si>
  <si>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</si>
  <si>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</si>
  <si>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</si>
  <si>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</si>
  <si>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</si>
  <si>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</si>
  <si>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</si>
  <si>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</si>
  <si>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</si>
  <si>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</si>
  <si>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</si>
  <si>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</si>
  <si>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</si>
  <si>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</si>
  <si>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</si>
  <si>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</si>
  <si>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</si>
  <si>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</si>
  <si>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</si>
  <si>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</si>
  <si>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</si>
  <si>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</si>
  <si>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</si>
  <si>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</si>
  <si>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</si>
  <si>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</si>
  <si>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</si>
  <si>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</si>
  <si>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</si>
  <si>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</si>
  <si>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</si>
  <si>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</si>
  <si>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</si>
  <si>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</si>
  <si>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</si>
  <si>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</si>
  <si>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</si>
  <si>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</si>
  <si>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</si>
  <si>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</si>
  <si>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</si>
  <si>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</si>
  <si>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</si>
  <si>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</si>
  <si>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</si>
  <si>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</si>
  <si>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</si>
  <si>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</si>
  <si>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</si>
  <si>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</si>
  <si>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</si>
  <si>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</si>
  <si>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</si>
  <si>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</si>
  <si>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</si>
  <si>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</si>
  <si>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</si>
  <si>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</si>
  <si>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</si>
  <si>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</si>
  <si>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</si>
  <si>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</si>
  <si>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</si>
  <si>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</si>
  <si>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</si>
  <si>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</si>
  <si>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</si>
  <si>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</si>
  <si>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</si>
  <si>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</si>
  <si>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</si>
  <si>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</si>
  <si>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</si>
  <si>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</si>
  <si>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</si>
  <si>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</si>
  <si>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</si>
  <si>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</si>
  <si>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</si>
  <si>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</si>
  <si>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</si>
  <si>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</si>
  <si>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</si>
  <si>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</si>
  <si>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</si>
  <si>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</si>
  <si>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</si>
  <si>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</si>
  <si>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</si>
  <si>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</si>
  <si>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</si>
  <si>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</si>
  <si>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</si>
  <si>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</si>
  <si>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</si>
  <si>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</si>
  <si>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</si>
  <si>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</si>
  <si>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</si>
  <si>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</si>
  <si>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</si>
  <si>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</si>
  <si>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</si>
  <si>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</si>
  <si>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</si>
  <si>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</si>
  <si>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</si>
  <si>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</si>
  <si>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</si>
  <si>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</si>
  <si>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</si>
  <si>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</si>
  <si>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</si>
  <si>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</si>
  <si>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</si>
  <si>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</si>
  <si>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</si>
  <si>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</si>
  <si>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</si>
  <si>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</si>
  <si>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</si>
  <si>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</si>
  <si>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</si>
  <si>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</si>
  <si>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</si>
  <si>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</si>
  <si>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</si>
  <si>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</si>
  <si>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</si>
  <si>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</si>
  <si>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</si>
  <si>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</si>
  <si>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</si>
  <si>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</si>
  <si>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</si>
  <si>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</si>
  <si>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</si>
  <si>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</si>
  <si>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</si>
  <si>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</si>
  <si>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</si>
  <si>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</si>
  <si>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</si>
  <si>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</si>
  <si>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</si>
  <si>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</si>
  <si>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</si>
  <si>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</si>
  <si>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</si>
  <si>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</si>
  <si>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</si>
  <si>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</si>
  <si>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</si>
  <si>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</si>
  <si>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</si>
  <si>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</si>
  <si>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</si>
  <si>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</si>
  <si>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</si>
  <si>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</si>
  <si>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</si>
  <si>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</si>
  <si>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</si>
  <si>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</si>
  <si>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</si>
  <si>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</si>
  <si>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</si>
  <si>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</si>
  <si>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</si>
  <si>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</si>
  <si>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</si>
  <si>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</si>
  <si>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</si>
  <si>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</si>
  <si>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</si>
  <si>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</si>
  <si>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</si>
  <si>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</si>
  <si>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</si>
  <si>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</si>
  <si>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</si>
  <si>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</si>
  <si>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</si>
  <si>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</si>
  <si>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</si>
  <si>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</si>
  <si>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</si>
  <si>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</si>
  <si>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</si>
  <si>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</si>
  <si>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</si>
  <si>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</si>
  <si>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</si>
  <si>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</si>
  <si>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</si>
  <si>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</si>
  <si>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</si>
  <si>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</si>
  <si>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</si>
  <si>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</si>
  <si>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</si>
  <si>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</si>
  <si>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</si>
  <si>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</si>
  <si>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</si>
  <si>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</si>
  <si>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</si>
  <si>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</si>
  <si>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</si>
  <si>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</si>
  <si>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</si>
  <si>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</si>
  <si>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</si>
  <si>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</si>
  <si>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</si>
  <si>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</si>
  <si>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</si>
  <si>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</si>
  <si>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</si>
  <si>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</si>
  <si>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</si>
  <si>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</si>
  <si>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</si>
  <si>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</si>
  <si>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</si>
  <si>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</si>
  <si>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</si>
  <si>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</si>
  <si>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</si>
  <si>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</si>
  <si>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</si>
  <si>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</si>
  <si>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</si>
  <si>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</si>
  <si>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</si>
  <si>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</si>
  <si>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</si>
  <si>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</si>
  <si>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</si>
  <si>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</si>
  <si>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</si>
  <si>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</si>
  <si>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</si>
  <si>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</si>
  <si>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</si>
  <si>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</si>
  <si>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</si>
  <si>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</si>
  <si>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</si>
  <si>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</si>
  <si>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</si>
  <si>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</si>
  <si>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</si>
  <si>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</si>
  <si>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</si>
  <si>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</si>
  <si>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</si>
  <si>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</si>
  <si>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</si>
  <si>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</si>
  <si>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</si>
  <si>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</si>
  <si>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</si>
  <si>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</si>
  <si>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</si>
  <si>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</si>
  <si>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</si>
  <si>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</si>
  <si>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</si>
  <si>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</si>
  <si>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</si>
  <si>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</si>
  <si>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</si>
  <si>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</si>
  <si>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</si>
  <si>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</si>
  <si>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</si>
  <si>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</si>
  <si>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</si>
  <si>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</si>
  <si>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</si>
  <si>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</si>
  <si>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</si>
  <si>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</si>
  <si>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</si>
  <si>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</si>
  <si>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</si>
  <si>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</si>
  <si>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</si>
  <si>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</si>
  <si>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</si>
  <si>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</si>
  <si>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</si>
  <si>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</si>
  <si>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</si>
  <si>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</si>
  <si>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</si>
  <si>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</si>
  <si>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</si>
  <si>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</si>
  <si>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</si>
  <si>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</si>
  <si>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</si>
  <si>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</si>
  <si>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</si>
  <si>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</si>
  <si>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</si>
  <si>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</si>
  <si>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</si>
  <si>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</si>
  <si>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</si>
  <si>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</si>
  <si>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</si>
  <si>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</si>
  <si>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</si>
  <si>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</si>
  <si>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</si>
  <si>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</si>
  <si>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</si>
  <si>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</si>
  <si>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</si>
  <si>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</si>
  <si>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</si>
  <si>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</si>
  <si>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</si>
  <si>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</si>
  <si>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</si>
  <si>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</si>
  <si>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</si>
  <si>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</si>
  <si>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</si>
  <si>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</si>
  <si>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</si>
  <si>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</si>
  <si>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</si>
  <si>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</si>
  <si>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</si>
  <si>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</si>
  <si>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</si>
  <si>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</si>
  <si>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</si>
  <si>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</si>
  <si>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</si>
  <si>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</si>
  <si>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</si>
  <si>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</si>
  <si>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</si>
  <si>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</si>
  <si>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</si>
  <si>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</si>
  <si>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</si>
  <si>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</si>
  <si>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</si>
  <si>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</si>
  <si>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</si>
  <si>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</si>
  <si>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</si>
  <si>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</si>
  <si>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</si>
  <si>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</si>
  <si>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</si>
  <si>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</si>
  <si>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</si>
  <si>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</si>
  <si>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</si>
  <si>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</si>
  <si>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</si>
  <si>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</si>
  <si>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</si>
  <si>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</si>
  <si>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</si>
  <si>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</si>
  <si>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</si>
  <si>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</si>
  <si>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</si>
  <si>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</si>
  <si>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</si>
  <si>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</si>
  <si>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</si>
  <si>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</si>
  <si>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</si>
  <si>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</si>
  <si>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</si>
  <si>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</si>
  <si>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</si>
  <si>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</si>
  <si>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</si>
  <si>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</si>
  <si>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</si>
  <si>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</si>
  <si>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</si>
  <si>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</si>
  <si>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</si>
  <si>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</si>
  <si>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</si>
  <si>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</si>
  <si>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</si>
  <si>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</si>
  <si>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</si>
  <si>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</si>
  <si>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</si>
  <si>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</si>
  <si>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</si>
  <si>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</si>
  <si>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</si>
  <si>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</si>
  <si>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</si>
  <si>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</si>
  <si>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</si>
  <si>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</si>
  <si>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</si>
  <si>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</si>
  <si>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</si>
  <si>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</si>
  <si>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</si>
  <si>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</si>
  <si>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</si>
  <si>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</si>
  <si>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</si>
  <si>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</si>
  <si>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</si>
  <si>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</si>
  <si>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</si>
  <si>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</si>
  <si>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</si>
  <si>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</si>
  <si>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</si>
  <si>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</si>
  <si>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</si>
  <si>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</si>
  <si>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</si>
  <si>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</si>
  <si>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</si>
  <si>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</si>
  <si>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</si>
  <si>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</si>
  <si>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</si>
  <si>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</si>
  <si>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</si>
  <si>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</si>
  <si>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</si>
  <si>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</si>
  <si>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</si>
  <si>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</si>
  <si>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</si>
  <si>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</si>
  <si>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</si>
  <si>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</si>
  <si>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</si>
  <si>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</si>
  <si>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</si>
  <si>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</si>
  <si>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</si>
  <si>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</si>
  <si>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</si>
  <si>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</si>
  <si>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</si>
  <si>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</si>
  <si>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</si>
  <si>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</si>
  <si>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</si>
  <si>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</si>
  <si>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</si>
  <si>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</si>
  <si>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</si>
  <si>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</si>
  <si>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</si>
  <si>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</si>
  <si>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</si>
  <si>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</si>
  <si>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</si>
  <si>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</si>
  <si>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</si>
  <si>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</si>
  <si>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</si>
  <si>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</si>
  <si>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</si>
  <si>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</si>
  <si>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</si>
  <si>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</si>
  <si>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</si>
  <si>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</si>
  <si>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</si>
  <si>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</si>
  <si>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</si>
  <si>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</si>
  <si>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</si>
  <si>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</si>
  <si>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</si>
  <si>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</si>
  <si>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</si>
  <si>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</si>
  <si>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</si>
  <si>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</si>
  <si>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</si>
  <si>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</si>
  <si>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</si>
  <si>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</si>
  <si>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</si>
  <si>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</si>
  <si>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</si>
  <si>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</si>
  <si>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</si>
  <si>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</si>
  <si>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</si>
  <si>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</si>
  <si>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</si>
  <si>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</si>
  <si>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</si>
  <si>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</si>
  <si>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</si>
  <si>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</si>
  <si>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</si>
  <si>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</si>
  <si>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</si>
  <si>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</si>
  <si>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</si>
  <si>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</si>
  <si>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</si>
  <si>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</si>
  <si>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</si>
  <si>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</si>
  <si>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</si>
  <si>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</si>
  <si>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</si>
  <si>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</si>
  <si>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</si>
  <si>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</si>
  <si>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</si>
  <si>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</si>
  <si>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</si>
  <si>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</si>
  <si>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</si>
  <si>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</si>
  <si>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</si>
  <si>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</si>
  <si>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</si>
  <si>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</si>
  <si>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</si>
  <si>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</si>
  <si>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</si>
  <si>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</si>
  <si>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</si>
  <si>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</si>
  <si>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</si>
  <si>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</si>
  <si>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</si>
  <si>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</si>
  <si>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</si>
  <si>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</si>
  <si>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</si>
  <si>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</si>
  <si>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</si>
  <si>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</si>
  <si>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</si>
  <si>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</si>
  <si>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</si>
  <si>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</si>
  <si>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</si>
  <si>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</si>
  <si>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</si>
  <si>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</si>
  <si>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</si>
  <si>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</si>
  <si>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</si>
  <si>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</si>
  <si>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</si>
  <si>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</si>
  <si>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</si>
  <si>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</si>
  <si>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</si>
  <si>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</si>
  <si>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</si>
  <si>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</si>
  <si>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</si>
  <si>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</si>
  <si>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</si>
  <si>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</si>
  <si>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</si>
  <si>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</si>
  <si>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</si>
  <si>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</si>
  <si>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</si>
  <si>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</si>
  <si>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</si>
  <si>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</si>
  <si>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</si>
  <si>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</si>
  <si>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</si>
  <si>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</si>
  <si>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</si>
  <si>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</si>
  <si>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</si>
  <si>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</si>
  <si>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</si>
  <si>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</si>
  <si>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</si>
  <si>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</si>
  <si>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</si>
  <si>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</si>
  <si>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</si>
  <si>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</si>
  <si>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</si>
  <si>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</si>
  <si>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</si>
  <si>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</si>
  <si>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</si>
  <si>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</si>
  <si>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</si>
  <si>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</si>
  <si>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</si>
  <si>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</si>
  <si>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</si>
  <si>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</si>
  <si>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</si>
  <si>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</si>
  <si>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</si>
  <si>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</si>
  <si>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</si>
  <si>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</si>
  <si>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</si>
  <si>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</si>
  <si>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</si>
  <si>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</si>
  <si>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</si>
  <si>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</si>
  <si>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</si>
  <si>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</si>
  <si>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</si>
  <si>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</si>
  <si>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</si>
  <si>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</si>
  <si>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</si>
  <si>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</si>
  <si>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</si>
  <si>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</si>
  <si>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</si>
  <si>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</si>
  <si>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</si>
  <si>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</si>
  <si>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</si>
  <si>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</si>
  <si>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</si>
  <si>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</si>
  <si>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</si>
  <si>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</si>
  <si>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</si>
  <si>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</si>
  <si>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</si>
  <si>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</si>
  <si>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</si>
  <si>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</si>
  <si>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</si>
  <si>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</si>
  <si>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</si>
  <si>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</si>
  <si>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</si>
  <si>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</si>
  <si>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</si>
  <si>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</si>
  <si>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</si>
  <si>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</si>
  <si>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</si>
  <si>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</si>
  <si>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</si>
  <si>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</si>
  <si>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</si>
  <si>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</si>
  <si>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</si>
  <si>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</si>
  <si>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</si>
  <si>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</si>
  <si>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</si>
  <si>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</si>
  <si>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</si>
  <si>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</si>
  <si>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</si>
  <si>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</si>
  <si>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</si>
  <si>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</si>
  <si>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</si>
  <si>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</si>
  <si>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</si>
  <si>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</si>
  <si>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</si>
  <si>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</si>
  <si>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</si>
  <si>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</si>
  <si>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</si>
  <si>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</si>
  <si>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</si>
  <si>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</si>
  <si>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</si>
  <si>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</si>
  <si>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</si>
  <si>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</si>
  <si>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</si>
  <si>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</si>
  <si>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</si>
  <si>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</si>
  <si>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</si>
  <si>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</si>
  <si>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</si>
  <si>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</si>
  <si>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</si>
  <si>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</si>
  <si>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</si>
  <si>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</si>
  <si>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</si>
  <si>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</si>
  <si>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</si>
  <si>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</si>
  <si>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</si>
  <si>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</si>
  <si>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</si>
  <si>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</si>
  <si>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</si>
  <si>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</si>
  <si>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</si>
  <si>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</si>
  <si>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</si>
  <si>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</si>
  <si>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</si>
  <si>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</si>
  <si>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</si>
  <si>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</si>
  <si>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</si>
  <si>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</si>
  <si>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</si>
  <si>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</si>
  <si>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</si>
  <si>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</si>
  <si>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</si>
  <si>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</si>
  <si>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</si>
  <si>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</si>
  <si>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</si>
  <si>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</si>
  <si>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</si>
  <si>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</si>
  <si>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</si>
  <si>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</si>
  <si>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</si>
  <si>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</si>
  <si>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</si>
  <si>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</si>
  <si>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</si>
  <si>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</si>
  <si>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</si>
  <si>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</si>
  <si>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</si>
  <si>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</si>
  <si>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</si>
  <si>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</si>
  <si>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</si>
  <si>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</si>
  <si>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</si>
  <si>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</si>
  <si>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</si>
  <si>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</si>
  <si>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</si>
  <si>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</si>
  <si>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</si>
  <si>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</si>
  <si>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</si>
  <si>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</si>
  <si>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</si>
  <si>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</si>
  <si>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</si>
  <si>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</si>
  <si>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</si>
  <si>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</si>
  <si>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</si>
  <si>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</si>
  <si>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</si>
  <si>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</si>
  <si>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</si>
  <si>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</si>
  <si>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</si>
  <si>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</si>
  <si>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</si>
  <si>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</si>
  <si>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</si>
  <si>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</si>
  <si>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</si>
  <si>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</si>
  <si>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</si>
  <si>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</si>
  <si>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</si>
  <si>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</si>
  <si>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</si>
  <si>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</si>
  <si>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</si>
  <si>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</si>
  <si>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</si>
  <si>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</si>
  <si>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</si>
  <si>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</si>
  <si>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</si>
  <si>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</si>
  <si>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</si>
  <si>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</si>
  <si>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</si>
  <si>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</si>
  <si>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</si>
  <si>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</si>
  <si>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</si>
  <si>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</si>
  <si>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</si>
  <si>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</si>
  <si>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</si>
  <si>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</si>
  <si>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</si>
  <si>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</si>
  <si>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</si>
  <si>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</si>
  <si>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</si>
  <si>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</si>
  <si>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</si>
  <si>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</si>
  <si>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</si>
  <si>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</si>
  <si>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</si>
  <si>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</si>
  <si>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</si>
  <si>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</si>
  <si>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</si>
  <si>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</si>
  <si>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</si>
  <si>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</si>
  <si>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</si>
  <si>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</si>
  <si>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</si>
  <si>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</si>
  <si>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</si>
  <si>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</si>
  <si>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</si>
  <si>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</si>
  <si>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</si>
  <si>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</si>
  <si>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</si>
  <si>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</si>
  <si>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</si>
  <si>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</si>
  <si>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</si>
  <si>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</si>
  <si>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</si>
  <si>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</si>
  <si>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</si>
  <si>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</si>
  <si>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</si>
  <si>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</si>
  <si>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</si>
  <si>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</si>
  <si>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</si>
  <si>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</si>
  <si>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</si>
  <si>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</si>
  <si>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</si>
  <si>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</si>
  <si>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</si>
  <si>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</si>
  <si>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</si>
  <si>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</si>
  <si>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</si>
  <si>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</si>
  <si>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</si>
  <si>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</si>
  <si>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</si>
  <si>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</si>
  <si>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</si>
  <si>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</si>
  <si>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</si>
  <si>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</si>
  <si>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</si>
  <si>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</si>
  <si>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</si>
  <si>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</si>
  <si>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</si>
  <si>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</si>
  <si>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</si>
  <si>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</si>
  <si>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</si>
  <si>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</si>
  <si>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</si>
  <si>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</si>
  <si>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</si>
  <si>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</si>
  <si>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</si>
  <si>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</si>
  <si>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</si>
  <si>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</si>
  <si>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</si>
  <si>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</si>
  <si>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</si>
  <si>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</si>
  <si>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</si>
  <si>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</si>
  <si>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</si>
  <si>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</si>
  <si>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</si>
  <si>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</si>
  <si>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</si>
  <si>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</si>
  <si>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</si>
  <si>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</si>
  <si>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</si>
  <si>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</si>
  <si>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</si>
  <si>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</si>
  <si>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</si>
  <si>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</si>
  <si>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</si>
  <si>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</si>
  <si>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</si>
  <si>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</si>
  <si>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</si>
  <si>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</si>
  <si>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</si>
  <si>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</si>
  <si>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</si>
  <si>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</si>
  <si>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</si>
  <si>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</si>
  <si>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</si>
  <si>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</si>
  <si>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</si>
  <si>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</si>
  <si>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</si>
  <si>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</si>
  <si>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</si>
  <si>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</si>
  <si>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</si>
  <si>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</si>
  <si>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</si>
  <si>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</si>
  <si>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</si>
  <si>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</si>
  <si>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</si>
  <si>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</si>
  <si>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</si>
  <si>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</si>
  <si>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</si>
  <si>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</si>
  <si>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</si>
  <si>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</si>
  <si>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</si>
  <si>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</si>
  <si>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</si>
  <si>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</si>
  <si>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</si>
  <si>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</si>
  <si>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</si>
  <si>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</si>
  <si>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</si>
  <si>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</si>
  <si>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</si>
  <si>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</si>
  <si>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</si>
  <si>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</si>
  <si>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</si>
  <si>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</si>
  <si>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</si>
  <si>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</si>
  <si>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</si>
  <si>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</si>
  <si>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</si>
  <si>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</si>
  <si>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</si>
  <si>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</si>
  <si>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</si>
  <si>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</si>
  <si>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</si>
  <si>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</si>
  <si>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</si>
  <si>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</si>
  <si>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</si>
  <si>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</si>
  <si>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</si>
  <si>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</si>
  <si>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</si>
  <si>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</si>
  <si>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</si>
  <si>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</si>
  <si>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</si>
  <si>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</si>
  <si>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</si>
  <si>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</si>
  <si>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</si>
  <si>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</si>
  <si>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</si>
  <si>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</si>
  <si>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</si>
  <si>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</si>
  <si>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</si>
  <si>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</si>
  <si>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</si>
  <si>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</si>
  <si>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</si>
  <si>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</si>
  <si>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</si>
  <si>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</si>
  <si>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</si>
  <si>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</si>
  <si>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</si>
  <si>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</si>
  <si>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</si>
  <si>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</si>
  <si>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</si>
  <si>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</si>
  <si>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</si>
  <si>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</si>
  <si>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</si>
  <si>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</si>
  <si>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</si>
  <si>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</si>
  <si>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</si>
  <si>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</si>
  <si>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</si>
  <si>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</si>
  <si>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</si>
  <si>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</si>
  <si>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</si>
  <si>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</si>
  <si>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</si>
  <si>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</si>
  <si>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</si>
  <si>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</si>
  <si>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</si>
  <si>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</si>
  <si>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</si>
  <si>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</si>
  <si>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</si>
  <si>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</si>
  <si>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</si>
  <si>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</si>
  <si>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</si>
  <si>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</si>
  <si>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</si>
  <si>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</si>
  <si>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</si>
  <si>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</si>
  <si>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</si>
  <si>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</si>
  <si>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</si>
  <si>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</si>
  <si>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</si>
  <si>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</si>
  <si>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</si>
  <si>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</si>
  <si>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</si>
  <si>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</si>
  <si>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</si>
  <si>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</si>
  <si>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</si>
  <si>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</si>
  <si>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</si>
  <si>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</si>
  <si>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</si>
  <si>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</si>
  <si>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</si>
  <si>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</si>
  <si>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</si>
  <si>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</si>
  <si>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</si>
  <si>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</si>
  <si>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</si>
  <si>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</si>
  <si>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</si>
  <si>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</si>
  <si>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</si>
  <si>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</si>
  <si>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</si>
  <si>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</si>
  <si>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</si>
  <si>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</si>
  <si>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</si>
  <si>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</si>
  <si>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</si>
  <si>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</si>
  <si>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</si>
  <si>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</si>
  <si>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</si>
  <si>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</si>
  <si>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</si>
  <si>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</si>
  <si>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</si>
  <si>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</si>
  <si>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</si>
  <si>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</si>
  <si>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</si>
  <si>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</si>
  <si>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</si>
  <si>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</si>
  <si>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</si>
  <si>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</si>
  <si>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</si>
  <si>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</si>
  <si>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</si>
  <si>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</si>
  <si>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</si>
  <si>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</si>
  <si>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</si>
  <si>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</si>
  <si>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</si>
  <si>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</si>
  <si>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</si>
  <si>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</si>
  <si>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</si>
  <si>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</si>
  <si>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</si>
  <si>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</si>
  <si>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</si>
  <si>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</si>
  <si>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</si>
  <si>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</si>
  <si>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</si>
  <si>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</si>
  <si>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</si>
  <si>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</si>
  <si>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</si>
  <si>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</si>
  <si>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</si>
  <si>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</si>
  <si>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</si>
  <si>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</si>
  <si>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</si>
  <si>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</si>
  <si>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</si>
  <si>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</si>
  <si>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</si>
  <si>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</si>
  <si>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</si>
  <si>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</si>
  <si>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</si>
  <si>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</si>
  <si>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</si>
  <si>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</si>
  <si>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</si>
  <si>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</si>
  <si>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</si>
  <si>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</si>
  <si>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</si>
  <si>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</si>
  <si>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</si>
  <si>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</si>
  <si>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</si>
  <si>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</si>
  <si>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</si>
  <si>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</si>
  <si>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</si>
  <si>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</si>
  <si>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</si>
  <si>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</si>
  <si>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</si>
  <si>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</si>
  <si>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</si>
  <si>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</si>
  <si>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</si>
  <si>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</si>
  <si>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</si>
  <si>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</si>
  <si>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</si>
  <si>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</si>
  <si>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</si>
  <si>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</si>
  <si>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</si>
  <si>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</si>
  <si>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</si>
  <si>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</si>
  <si>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</si>
  <si>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</si>
  <si>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</si>
  <si>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</si>
  <si>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</si>
  <si>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</si>
  <si>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</si>
  <si>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</si>
  <si>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</si>
  <si>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</si>
  <si>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</si>
  <si>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</si>
  <si>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</si>
  <si>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</si>
  <si>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</si>
  <si>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</si>
  <si>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</si>
  <si>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</si>
  <si>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</si>
  <si>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</si>
  <si>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</si>
  <si>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</si>
  <si>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</si>
  <si>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</si>
  <si>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</si>
  <si>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</si>
  <si>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</si>
  <si>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</si>
  <si>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</si>
  <si>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</si>
  <si>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</si>
  <si>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</si>
  <si>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</si>
  <si>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</si>
  <si>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</si>
  <si>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</si>
  <si>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</si>
  <si>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</si>
  <si>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</si>
  <si>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</si>
  <si>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</si>
  <si>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</si>
  <si>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</si>
  <si>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</si>
  <si>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</si>
  <si>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</si>
  <si>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</si>
  <si>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</si>
  <si>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</si>
  <si>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</si>
  <si>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</si>
  <si>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</si>
  <si>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</si>
  <si>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</si>
  <si>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</si>
  <si>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</si>
  <si>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</si>
  <si>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</si>
  <si>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</si>
  <si>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</si>
  <si>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</si>
  <si>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</si>
  <si>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</si>
  <si>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</si>
  <si>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</si>
  <si>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</si>
  <si>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</si>
  <si>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</si>
  <si>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</si>
  <si>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</si>
  <si>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</si>
  <si>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</si>
  <si>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</si>
  <si>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</si>
  <si>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</si>
  <si>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</si>
  <si>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</si>
  <si>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</si>
  <si>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</si>
  <si>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</si>
  <si>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</si>
  <si>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</si>
  <si>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</si>
  <si>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</si>
  <si>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</si>
  <si>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</si>
  <si>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</si>
  <si>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</si>
  <si>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</si>
  <si>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</si>
  <si>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</si>
  <si>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</si>
  <si>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</si>
  <si>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</si>
  <si>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</si>
  <si>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</si>
  <si>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</si>
  <si>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</si>
  <si>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</si>
  <si>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</si>
  <si>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</si>
  <si>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</si>
  <si>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</si>
  <si>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</si>
  <si>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</si>
  <si>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</si>
  <si>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</si>
  <si>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</si>
  <si>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</si>
  <si>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</si>
  <si>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</si>
  <si>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</si>
  <si>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</si>
  <si>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</si>
  <si>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</si>
  <si>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</si>
  <si>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</si>
  <si>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</si>
  <si>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</si>
  <si>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</si>
  <si>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</si>
  <si>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</si>
  <si>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</si>
  <si>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</si>
  <si>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</si>
  <si>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</si>
  <si>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</si>
  <si>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</si>
  <si>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</si>
  <si>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</si>
  <si>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</si>
  <si>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</si>
  <si>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</si>
  <si>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</si>
  <si>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</si>
  <si>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</si>
  <si>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</si>
  <si>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</si>
  <si>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</si>
  <si>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</si>
  <si>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</si>
  <si>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</si>
  <si>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</si>
  <si>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</si>
  <si>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</si>
  <si>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</si>
  <si>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</si>
  <si>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</si>
  <si>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</si>
  <si>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</si>
  <si>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</si>
  <si>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</si>
  <si>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</si>
  <si>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</si>
  <si>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</si>
  <si>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</si>
  <si>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</si>
  <si>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</si>
  <si>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</si>
  <si>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</si>
  <si>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</si>
  <si>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</si>
  <si>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</si>
  <si>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</si>
  <si>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</si>
  <si>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</si>
  <si>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</si>
  <si>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</si>
  <si>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</si>
  <si>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</si>
  <si>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</si>
  <si>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</si>
  <si>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</si>
  <si>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</si>
  <si>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</si>
  <si>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</si>
  <si>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</si>
  <si>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</si>
  <si>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</si>
  <si>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</si>
  <si>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</si>
  <si>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</si>
  <si>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</si>
  <si>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</si>
  <si>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</si>
  <si>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</si>
  <si>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</si>
  <si>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</si>
  <si>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</si>
  <si>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</si>
  <si>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</si>
  <si>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</si>
  <si>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</si>
  <si>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</si>
  <si>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</si>
  <si>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</si>
  <si>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</si>
  <si>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</si>
  <si>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</si>
  <si>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</si>
  <si>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</si>
  <si>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</si>
  <si>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</si>
  <si>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</si>
  <si>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</si>
  <si>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</si>
  <si>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</si>
  <si>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</si>
  <si>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</si>
  <si>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</si>
  <si>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</si>
  <si>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</si>
  <si>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</si>
  <si>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</si>
  <si>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</si>
  <si>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</si>
  <si>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</si>
  <si>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</si>
  <si>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</si>
  <si>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</si>
  <si>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</si>
  <si>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</si>
  <si>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</si>
  <si>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</si>
  <si>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</si>
  <si>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</si>
  <si>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</si>
  <si>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</si>
  <si>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</si>
  <si>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</si>
  <si>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</si>
  <si>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</si>
  <si>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</si>
  <si>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</si>
  <si>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</si>
  <si>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</si>
  <si>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</si>
  <si>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</si>
  <si>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</si>
  <si>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</si>
  <si>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</si>
  <si>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</si>
  <si>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</si>
  <si>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</si>
  <si>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</si>
  <si>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</si>
  <si>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</si>
  <si>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</si>
  <si>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</si>
  <si>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</si>
  <si>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</si>
  <si>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</si>
  <si>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</si>
  <si>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</si>
  <si>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</si>
  <si>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</si>
  <si>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</si>
  <si>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</si>
  <si>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</si>
  <si>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</si>
  <si>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</si>
  <si>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</si>
  <si>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</si>
  <si>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</si>
  <si>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</si>
  <si>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</si>
  <si>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</si>
  <si>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</si>
  <si>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</si>
  <si>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</si>
  <si>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</si>
  <si>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</si>
  <si>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</si>
  <si>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</si>
  <si>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</si>
  <si>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</si>
  <si>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</si>
  <si>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</si>
  <si>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</si>
  <si>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</si>
  <si>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</si>
  <si>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</si>
  <si>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</si>
  <si>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</si>
  <si>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</si>
  <si>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</si>
  <si>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</si>
  <si>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</si>
  <si>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</si>
  <si>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</si>
  <si>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</si>
  <si>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</si>
  <si>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</si>
  <si>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</si>
  <si>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</si>
  <si>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</si>
  <si>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</si>
  <si>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</si>
  <si>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</si>
  <si>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</si>
  <si>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</si>
  <si>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</si>
  <si>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</si>
  <si>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</si>
  <si>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</si>
  <si>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</si>
  <si>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</si>
  <si>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</si>
  <si>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</si>
  <si>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</si>
  <si>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</si>
  <si>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</si>
  <si>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</si>
  <si>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</si>
  <si>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</si>
  <si>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</si>
  <si>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</si>
  <si>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</si>
  <si>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</si>
  <si>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</si>
  <si>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</si>
  <si>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</si>
  <si>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</si>
  <si>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</si>
  <si>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</si>
  <si>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</si>
  <si>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</si>
  <si>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</si>
  <si>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</si>
  <si>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</si>
  <si>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</si>
  <si>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</si>
  <si>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</si>
  <si>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</si>
  <si>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</si>
  <si>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</si>
  <si>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</si>
  <si>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</si>
  <si>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</si>
  <si>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</si>
  <si>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</si>
  <si>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</si>
  <si>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</si>
  <si>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</si>
  <si>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</si>
  <si>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</si>
  <si>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</si>
  <si>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</si>
  <si>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</si>
  <si>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</si>
  <si>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</si>
  <si>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</si>
  <si>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</si>
  <si>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</si>
  <si>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</si>
  <si>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</si>
  <si>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</si>
  <si>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</si>
  <si>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</si>
  <si>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</si>
  <si>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</si>
  <si>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</si>
  <si>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</si>
  <si>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</si>
  <si>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</si>
  <si>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</si>
  <si>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</si>
  <si>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</si>
  <si>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</si>
  <si>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</si>
  <si>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</si>
  <si>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</si>
  <si>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</si>
  <si>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</si>
  <si>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</si>
  <si>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</si>
  <si>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</si>
  <si>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</si>
  <si>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</si>
  <si>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</si>
  <si>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</si>
  <si>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</si>
  <si>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</si>
  <si>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</si>
  <si>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</si>
  <si>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</si>
  <si>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</si>
  <si>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</si>
  <si>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</si>
  <si>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</si>
  <si>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</si>
  <si>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</si>
  <si>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</si>
  <si>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</si>
  <si>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</si>
  <si>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</si>
  <si>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</si>
  <si>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</si>
  <si>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</si>
  <si>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</si>
  <si>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</si>
  <si>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</si>
  <si>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</si>
  <si>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</si>
  <si>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</si>
  <si>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</si>
  <si>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</si>
  <si>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</si>
  <si>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</si>
  <si>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</si>
  <si>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</si>
  <si>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</si>
  <si>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</si>
  <si>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</si>
  <si>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</si>
  <si>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</si>
  <si>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</si>
  <si>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</si>
  <si>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</si>
  <si>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</si>
  <si>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</si>
  <si>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</si>
  <si>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</si>
  <si>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</si>
  <si>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</si>
  <si>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</si>
  <si>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</si>
  <si>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</si>
  <si>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</si>
  <si>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</si>
  <si>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</si>
  <si>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</si>
  <si>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</si>
  <si>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</si>
  <si>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</si>
  <si>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</si>
  <si>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</si>
  <si>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</si>
  <si>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</si>
  <si>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</si>
  <si>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</si>
  <si>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</si>
  <si>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</si>
  <si>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</si>
  <si>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</si>
  <si>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</si>
  <si>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</si>
  <si>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</si>
  <si>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</si>
  <si>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</si>
  <si>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</si>
  <si>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</si>
  <si>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</si>
  <si>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</si>
  <si>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</si>
  <si>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</si>
  <si>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</si>
  <si>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</si>
  <si>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</si>
  <si>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</si>
  <si>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</si>
  <si>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</si>
  <si>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</si>
  <si>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</si>
  <si>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</si>
  <si>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</si>
  <si>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</si>
  <si>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</si>
  <si>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</si>
  <si>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</si>
  <si>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</si>
  <si>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</si>
  <si>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</si>
  <si>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</si>
  <si>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</si>
  <si>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</si>
  <si>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</si>
  <si>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</si>
  <si>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</si>
  <si>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</si>
  <si>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</si>
  <si>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</si>
  <si>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</si>
  <si>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</si>
  <si>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</si>
  <si>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</si>
  <si>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</si>
  <si>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</si>
  <si>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</si>
  <si>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</si>
  <si>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</si>
  <si>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</si>
  <si>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</si>
  <si>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</si>
  <si>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</si>
  <si>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</si>
  <si>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</si>
  <si>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</si>
  <si>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</si>
  <si>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</si>
  <si>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</si>
  <si>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</si>
  <si>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</si>
  <si>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</si>
  <si>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</si>
  <si>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</si>
  <si>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</si>
  <si>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</si>
  <si>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</si>
  <si>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</si>
  <si>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</si>
  <si>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</si>
  <si>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</si>
  <si>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</si>
  <si>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</si>
  <si>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</si>
  <si>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</si>
  <si>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</si>
  <si>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</si>
  <si>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</si>
  <si>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</si>
  <si>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</si>
  <si>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</si>
  <si>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</si>
  <si>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</si>
  <si>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</si>
  <si>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</si>
  <si>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</si>
  <si>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</si>
  <si>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</si>
  <si>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</si>
  <si>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</si>
  <si>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</si>
  <si>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</si>
  <si>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</si>
  <si>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</si>
  <si>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</si>
  <si>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</si>
  <si>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</si>
  <si>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</si>
  <si>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</si>
  <si>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</si>
  <si>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</si>
  <si>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</si>
  <si>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</si>
  <si>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</si>
  <si>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</si>
  <si>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</si>
  <si>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</si>
  <si>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</si>
  <si>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</si>
  <si>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</si>
  <si>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</si>
  <si>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</si>
  <si>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</si>
  <si>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</si>
  <si>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</si>
  <si>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</si>
  <si>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</si>
  <si>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</si>
  <si>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</si>
  <si>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</si>
  <si>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</si>
  <si>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</si>
  <si>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</si>
  <si>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</si>
  <si>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</si>
  <si>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</si>
  <si>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</si>
  <si>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</si>
  <si>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</si>
  <si>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</si>
  <si>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</si>
  <si>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</si>
  <si>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</si>
  <si>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</si>
  <si>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</si>
  <si>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</si>
  <si>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</si>
  <si>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</si>
  <si>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</si>
  <si>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</si>
  <si>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</si>
  <si>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</si>
  <si>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</si>
  <si>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</si>
  <si>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</si>
  <si>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</si>
  <si>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</si>
  <si>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</si>
  <si>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</si>
  <si>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</si>
  <si>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</si>
  <si>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</si>
  <si>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</si>
  <si>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</si>
  <si>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</si>
  <si>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</si>
  <si>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</si>
  <si>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</si>
  <si>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</si>
  <si>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</si>
  <si>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</si>
  <si>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</si>
  <si>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</si>
  <si>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</si>
  <si>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</si>
  <si>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</si>
  <si>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</si>
  <si>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</si>
  <si>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</si>
  <si>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</si>
  <si>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</si>
  <si>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</si>
  <si>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</si>
  <si>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</si>
  <si>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</si>
  <si>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</si>
  <si>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</si>
  <si>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</si>
  <si>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</si>
  <si>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</si>
  <si>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</si>
  <si>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</si>
  <si>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</si>
  <si>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</si>
  <si>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</si>
  <si>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</si>
  <si>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</si>
  <si>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</si>
  <si>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</si>
  <si>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</si>
  <si>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</si>
  <si>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</si>
  <si>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</si>
  <si>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</si>
  <si>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</si>
  <si>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</si>
  <si>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</si>
  <si>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</si>
  <si>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</si>
  <si>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</si>
  <si>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</si>
  <si>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</si>
  <si>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</si>
  <si>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</si>
  <si>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</si>
  <si>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</si>
  <si>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</si>
  <si>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</si>
  <si>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</si>
  <si>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</si>
  <si>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</si>
  <si>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</si>
  <si>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</si>
  <si>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</si>
  <si>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</si>
  <si>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</si>
  <si>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</si>
  <si>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</si>
  <si>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</si>
  <si>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</si>
  <si>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</si>
  <si>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</si>
  <si>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</si>
  <si>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</si>
  <si>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</si>
  <si>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</si>
  <si>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</si>
  <si>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</si>
  <si>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</si>
  <si>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</si>
  <si>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</si>
  <si>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</si>
  <si>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</si>
  <si>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</si>
  <si>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</si>
  <si>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</si>
  <si>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</si>
  <si>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</si>
  <si>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</si>
  <si>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</si>
  <si>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</si>
  <si>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</si>
  <si>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</si>
  <si>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</si>
  <si>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</si>
  <si>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</si>
  <si>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</si>
  <si>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</si>
  <si>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</si>
  <si>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</si>
  <si>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</si>
  <si>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</si>
  <si>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</si>
  <si>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</si>
  <si>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</si>
  <si>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</si>
  <si>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</si>
  <si>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</si>
  <si>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</si>
  <si>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</si>
  <si>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</si>
  <si>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</si>
  <si>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</si>
  <si>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</si>
  <si>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</si>
  <si>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</si>
  <si>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</si>
  <si>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</si>
  <si>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</si>
  <si>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</si>
  <si>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</si>
  <si>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</si>
  <si>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</si>
  <si>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</si>
  <si>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</si>
  <si>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</si>
  <si>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</si>
  <si>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</si>
  <si>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</si>
  <si>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</si>
  <si>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</si>
  <si>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</si>
  <si>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</si>
  <si>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</si>
  <si>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</si>
  <si>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</si>
  <si>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</si>
  <si>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</si>
  <si>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</si>
  <si>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</si>
  <si>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</si>
  <si>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</si>
  <si>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</si>
  <si>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</si>
  <si>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</si>
  <si>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</si>
  <si>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</si>
  <si>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</si>
  <si>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</si>
  <si>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</si>
  <si>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</si>
  <si>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</si>
  <si>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</si>
  <si>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</si>
  <si>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</si>
  <si>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</si>
  <si>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</si>
  <si>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</si>
  <si>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</si>
  <si>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</si>
  <si>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</si>
  <si>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</si>
  <si>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</si>
  <si>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</si>
  <si>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</si>
  <si>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</si>
  <si>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</si>
  <si>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</si>
  <si>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</si>
  <si>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</si>
  <si>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</si>
  <si>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</si>
  <si>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</si>
  <si>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</si>
  <si>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</si>
  <si>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</si>
  <si>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</si>
  <si>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</si>
  <si>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</si>
  <si>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</si>
  <si>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</si>
  <si>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</si>
  <si>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</si>
  <si>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</si>
  <si>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</si>
  <si>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</si>
  <si>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</si>
  <si>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</si>
  <si>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</si>
  <si>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</si>
  <si>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</si>
  <si>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</si>
  <si>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</si>
  <si>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</si>
  <si>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</si>
  <si>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</si>
  <si>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</si>
  <si>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</si>
  <si>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</si>
  <si>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</si>
  <si>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</si>
  <si>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</si>
  <si>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</si>
  <si>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</si>
  <si>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</si>
  <si>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</si>
  <si>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</si>
  <si>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</si>
  <si>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</si>
  <si>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</si>
  <si>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</si>
  <si>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</si>
  <si>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</si>
  <si>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</si>
  <si>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</si>
  <si>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</si>
  <si>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</si>
  <si>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</si>
  <si>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</si>
  <si>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</si>
  <si>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</si>
  <si>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</si>
  <si>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</si>
  <si>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</si>
  <si>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</si>
  <si>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</si>
  <si>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</si>
  <si>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</si>
  <si>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</si>
  <si>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</si>
  <si>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</si>
  <si>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</si>
  <si>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</si>
  <si>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</si>
  <si>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</si>
  <si>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</si>
  <si>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</si>
  <si>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</si>
  <si>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</si>
  <si>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</si>
  <si>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</si>
  <si>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</si>
  <si>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</si>
  <si>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</si>
  <si>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</si>
  <si>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</si>
  <si>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</si>
  <si>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</si>
  <si>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</si>
  <si>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</si>
  <si>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</si>
  <si>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</si>
  <si>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</si>
  <si>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</si>
  <si>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</si>
  <si>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</si>
  <si>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</si>
  <si>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</si>
  <si>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</si>
  <si>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</si>
  <si>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</si>
  <si>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</si>
  <si>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</si>
  <si>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</si>
  <si>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</si>
  <si>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</si>
  <si>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</si>
  <si>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</si>
  <si>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</si>
  <si>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</si>
  <si>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</si>
  <si>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</si>
  <si>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</si>
  <si>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</si>
  <si>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</si>
  <si>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</si>
  <si>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</si>
  <si>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</si>
  <si>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</si>
  <si>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</si>
  <si>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</si>
  <si>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</si>
  <si>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</si>
  <si>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</si>
  <si>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</si>
  <si>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</si>
  <si>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</si>
  <si>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</si>
  <si>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</si>
  <si>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</si>
  <si>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</si>
  <si>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</si>
  <si>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</si>
  <si>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</si>
  <si>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</si>
  <si>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</si>
  <si>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</si>
  <si>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</si>
  <si>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</si>
  <si>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</si>
  <si>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</si>
  <si>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</si>
  <si>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</si>
  <si>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</si>
  <si>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</si>
  <si>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</si>
  <si>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</si>
  <si>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</si>
  <si>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</si>
  <si>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</si>
  <si>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</si>
  <si>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</si>
  <si>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</si>
  <si>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</si>
  <si>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</si>
  <si>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</si>
  <si>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</si>
  <si>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</si>
  <si>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</si>
  <si>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</si>
  <si>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</si>
  <si>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</si>
  <si>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</si>
  <si>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</si>
  <si>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</si>
  <si>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</si>
  <si>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</si>
  <si>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</si>
  <si>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</si>
  <si>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</si>
  <si>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</si>
  <si>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</si>
  <si>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</si>
  <si>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</si>
  <si>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</si>
  <si>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</si>
  <si>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</si>
  <si>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</si>
  <si>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</si>
  <si>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</si>
  <si>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</si>
  <si>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</si>
  <si>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</si>
  <si>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</si>
  <si>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</si>
  <si>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</si>
  <si>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</si>
  <si>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</si>
  <si>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</si>
  <si>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</si>
  <si>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</si>
  <si>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</si>
  <si>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</si>
  <si>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</si>
  <si>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</si>
  <si>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</si>
  <si>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</si>
  <si>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</si>
  <si>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</si>
  <si>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</si>
  <si>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</si>
  <si>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</si>
  <si>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</si>
  <si>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</si>
  <si>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</si>
  <si>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</si>
  <si>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</si>
  <si>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</si>
  <si>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</si>
  <si>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</si>
  <si>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</si>
  <si>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</si>
  <si>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</si>
  <si>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</si>
  <si>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</si>
  <si>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</si>
  <si>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</si>
  <si>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</si>
  <si>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</si>
  <si>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</si>
  <si>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</si>
  <si>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</si>
  <si>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</si>
  <si>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</si>
  <si>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</si>
  <si>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</si>
  <si>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</si>
  <si>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</si>
  <si>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</si>
  <si>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</si>
  <si>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</si>
  <si>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</si>
  <si>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</si>
  <si>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</si>
  <si>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</si>
  <si>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</si>
  <si>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</si>
  <si>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</si>
  <si>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</si>
  <si>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</si>
  <si>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</si>
  <si>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</si>
  <si>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</si>
  <si>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</si>
  <si>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</si>
  <si>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</si>
  <si>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</si>
  <si>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</si>
  <si>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</si>
  <si>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</si>
  <si>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</si>
  <si>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</si>
  <si>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</si>
  <si>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</si>
  <si>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</si>
  <si>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</si>
  <si>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</si>
  <si>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</si>
  <si>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</si>
  <si>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</si>
  <si>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</si>
  <si>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</si>
  <si>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</si>
  <si>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</si>
  <si>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</si>
  <si>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</si>
  <si>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</si>
  <si>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</si>
  <si>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</si>
  <si>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</si>
  <si>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</si>
  <si>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</si>
  <si>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</si>
  <si>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</si>
  <si>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</si>
  <si>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</si>
  <si>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</si>
  <si>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</si>
  <si>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</si>
  <si>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</si>
  <si>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</si>
  <si>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</si>
  <si>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</si>
  <si>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</si>
  <si>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</si>
  <si>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</si>
  <si>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</si>
  <si>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</si>
  <si>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</si>
  <si>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</si>
  <si>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</si>
  <si>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</si>
  <si>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</si>
  <si>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</si>
  <si>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</si>
  <si>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</si>
  <si>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</si>
  <si>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</si>
  <si>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</si>
  <si>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</si>
  <si>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</si>
  <si>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</si>
  <si>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</si>
  <si>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</si>
  <si>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</si>
  <si>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</si>
  <si>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</si>
  <si>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</si>
  <si>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</si>
  <si>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</si>
  <si>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</si>
  <si>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</si>
  <si>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</si>
  <si>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</si>
  <si>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</si>
  <si>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</si>
  <si>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</si>
  <si>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</si>
  <si>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</si>
  <si>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</si>
  <si>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</si>
  <si>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</si>
  <si>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</si>
  <si>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</si>
  <si>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</si>
  <si>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</si>
  <si>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</si>
  <si>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</si>
  <si>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</si>
  <si>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</si>
  <si>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</si>
  <si>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</si>
  <si>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</si>
  <si>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</si>
  <si>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</si>
  <si>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</si>
  <si>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</si>
  <si>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</si>
  <si>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</si>
  <si>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</si>
  <si>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</si>
  <si>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</si>
  <si>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</si>
  <si>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</si>
  <si>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</si>
  <si>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</si>
  <si>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</si>
  <si>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</si>
  <si>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</si>
  <si>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</si>
  <si>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</si>
  <si>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</si>
  <si>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</si>
  <si>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</si>
  <si>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</si>
  <si>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</si>
  <si>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</si>
  <si>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</si>
  <si>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</si>
  <si>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</si>
  <si>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</si>
  <si>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</si>
  <si>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</si>
  <si>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</si>
  <si>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</si>
  <si>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</si>
  <si>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</si>
  <si>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</si>
  <si>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</si>
  <si>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</si>
  <si>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</si>
  <si>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</si>
  <si>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</si>
  <si>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</si>
  <si>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</si>
  <si>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</si>
  <si>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</si>
  <si>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</si>
  <si>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</si>
  <si>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</si>
  <si>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</si>
  <si>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</si>
  <si>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</si>
  <si>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</si>
  <si>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</si>
  <si>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</si>
  <si>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</si>
  <si>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</si>
  <si>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</si>
  <si>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</si>
  <si>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</si>
  <si>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</si>
  <si>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</si>
  <si>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</si>
  <si>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</si>
  <si>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</si>
  <si>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</si>
  <si>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</si>
  <si>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</si>
  <si>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</si>
  <si>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</si>
  <si>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</si>
  <si>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</si>
  <si>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</si>
  <si>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</si>
  <si>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</si>
  <si>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</si>
  <si>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</si>
  <si>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</si>
  <si>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</si>
  <si>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</si>
  <si>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</si>
  <si>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</si>
  <si>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</si>
  <si>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</si>
  <si>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</si>
  <si>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</si>
  <si>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</si>
  <si>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</si>
  <si>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</si>
  <si>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</si>
  <si>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</si>
  <si>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</si>
  <si>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</si>
  <si>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</si>
  <si>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</si>
  <si>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</si>
  <si>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</si>
  <si>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</si>
  <si>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</si>
  <si>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</si>
  <si>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</si>
  <si>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</si>
  <si>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</si>
  <si>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</si>
  <si>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</si>
  <si>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</si>
  <si>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</si>
  <si>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</si>
  <si>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</si>
  <si>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</si>
  <si>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</si>
  <si>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</si>
  <si>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</si>
  <si>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</si>
  <si>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</si>
  <si>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</si>
  <si>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</si>
  <si>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</si>
  <si>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</si>
  <si>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</si>
  <si>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</si>
  <si>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</si>
  <si>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</si>
  <si>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</si>
  <si>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</si>
  <si>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</si>
  <si>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</si>
  <si>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</si>
  <si>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</si>
  <si>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</si>
  <si>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</si>
  <si>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</si>
  <si>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</si>
  <si>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</si>
  <si>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</si>
  <si>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</si>
  <si>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</si>
  <si>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</si>
  <si>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</si>
  <si>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</si>
  <si>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</si>
  <si>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</si>
  <si>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</si>
  <si>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</si>
  <si>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</si>
  <si>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</si>
  <si>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</si>
  <si>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</si>
  <si>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</si>
  <si>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</si>
  <si>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</si>
  <si>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</si>
  <si>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</si>
  <si>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</si>
  <si>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</si>
  <si>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</si>
  <si>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</si>
  <si>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</si>
  <si>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</si>
  <si>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</si>
  <si>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</si>
  <si>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</si>
  <si>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</si>
  <si>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</si>
  <si>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</si>
  <si>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</si>
  <si>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</si>
  <si>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</si>
  <si>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</si>
  <si>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</si>
  <si>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</si>
  <si>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</si>
  <si>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</si>
  <si>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</si>
  <si>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</si>
  <si>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</si>
  <si>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</si>
  <si>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</si>
  <si>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</si>
  <si>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</si>
  <si>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</si>
  <si>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</si>
  <si>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</si>
  <si>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</si>
  <si>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</si>
  <si>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</si>
  <si>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</si>
  <si>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</si>
  <si>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</si>
  <si>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</si>
  <si>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</si>
  <si>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</si>
  <si>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</si>
  <si>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</si>
  <si>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</si>
  <si>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</si>
  <si>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</si>
  <si>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</si>
  <si>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</si>
  <si>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</si>
  <si>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</si>
  <si>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</si>
  <si>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</si>
  <si>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</si>
  <si>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</si>
  <si>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</si>
  <si>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</si>
  <si>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</si>
  <si>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</si>
  <si>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</si>
  <si>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</si>
  <si>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</si>
  <si>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</si>
  <si>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</si>
  <si>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</si>
  <si>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</si>
  <si>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</si>
  <si>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</si>
  <si>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</si>
  <si>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</si>
  <si>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</si>
  <si>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</si>
  <si>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</si>
  <si>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</si>
  <si>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</si>
  <si>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</si>
  <si>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</si>
  <si>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</si>
  <si>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</si>
  <si>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</si>
  <si>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</si>
  <si>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</si>
  <si>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</si>
  <si>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</si>
  <si>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</si>
  <si>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</si>
  <si>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</si>
  <si>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</si>
  <si>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</si>
  <si>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</si>
  <si>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</si>
  <si>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</si>
  <si>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</si>
  <si>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</si>
  <si>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</si>
  <si>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</si>
  <si>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</si>
  <si>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</si>
  <si>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</si>
  <si>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</si>
  <si>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</si>
  <si>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</si>
  <si>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</si>
  <si>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</si>
  <si>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</si>
  <si>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</si>
  <si>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</si>
  <si>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</si>
  <si>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</si>
  <si>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</si>
  <si>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</si>
  <si>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</si>
  <si>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</si>
  <si>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</si>
  <si>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</si>
  <si>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</si>
  <si>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</si>
  <si>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</si>
  <si>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</si>
  <si>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</si>
  <si>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</si>
  <si>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</si>
  <si>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</si>
  <si>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</si>
  <si>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</si>
  <si>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</si>
  <si>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</si>
  <si>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</si>
  <si>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</si>
  <si>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</si>
  <si>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</si>
  <si>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</si>
  <si>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</si>
  <si>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</si>
  <si>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</si>
  <si>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</si>
  <si>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</si>
  <si>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</si>
  <si>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</si>
  <si>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</si>
  <si>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</si>
  <si>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</si>
  <si>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</si>
  <si>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</si>
  <si>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</si>
  <si>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</si>
  <si>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</si>
  <si>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</si>
  <si>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</si>
  <si>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</si>
  <si>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</si>
  <si>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</si>
  <si>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</si>
  <si>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</si>
  <si>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</si>
  <si>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</si>
  <si>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</si>
  <si>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</si>
  <si>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</si>
  <si>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</si>
  <si>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</si>
  <si>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</si>
  <si>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</si>
  <si>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</si>
  <si>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</si>
  <si>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</si>
  <si>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</si>
  <si>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</si>
  <si>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</si>
  <si>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</si>
  <si>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</si>
  <si>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</si>
  <si>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</si>
  <si>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</si>
  <si>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</si>
  <si>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</si>
  <si>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</si>
  <si>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</si>
  <si>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</si>
  <si>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</si>
  <si>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</si>
  <si>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</si>
  <si>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</si>
  <si>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</si>
  <si>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</si>
  <si>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</si>
  <si>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</si>
  <si>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</si>
  <si>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</si>
  <si>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</si>
  <si>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</si>
  <si>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</si>
  <si>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</si>
  <si>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</si>
  <si>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</si>
  <si>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</si>
  <si>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</si>
  <si>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</si>
  <si>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</si>
  <si>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</si>
  <si>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</si>
  <si>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</si>
  <si>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</si>
  <si>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</si>
  <si>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</si>
  <si>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</si>
  <si>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</si>
  <si>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</si>
  <si>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</si>
  <si>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</si>
  <si>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</si>
  <si>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</si>
  <si>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</si>
  <si>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</si>
  <si>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</si>
  <si>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</si>
  <si>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</si>
  <si>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</si>
  <si>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</si>
  <si>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</si>
  <si>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</si>
  <si>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</si>
  <si>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</si>
  <si>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</si>
  <si>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</si>
  <si>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</si>
  <si>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</si>
  <si>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</si>
  <si>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</si>
  <si>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</si>
  <si>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</si>
  <si>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</si>
  <si>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</si>
  <si>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</si>
  <si>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</si>
  <si>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</si>
  <si>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</si>
  <si>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</si>
  <si>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</si>
  <si>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</si>
  <si>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</si>
  <si>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</si>
  <si>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</si>
  <si>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</si>
  <si>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</si>
  <si>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</si>
  <si>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</si>
  <si>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</si>
  <si>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</si>
  <si>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</si>
  <si>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</si>
  <si>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</si>
  <si>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</si>
  <si>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</si>
  <si>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</si>
  <si>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</si>
  <si>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</si>
  <si>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</si>
  <si>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</si>
  <si>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</si>
  <si>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</si>
  <si>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</si>
  <si>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</si>
  <si>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</si>
  <si>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</si>
  <si>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</si>
  <si>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</si>
  <si>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</si>
  <si>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</si>
  <si>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</si>
  <si>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</si>
  <si>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</si>
  <si>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</si>
  <si>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</si>
  <si>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</si>
  <si>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</si>
  <si>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</si>
  <si>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</si>
  <si>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</si>
  <si>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</si>
  <si>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</si>
  <si>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</si>
  <si>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</si>
  <si>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</si>
  <si>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</si>
  <si>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</si>
  <si>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</si>
  <si>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</si>
  <si>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</si>
  <si>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</si>
  <si>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</si>
  <si>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</si>
  <si>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</si>
  <si>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</si>
  <si>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</si>
  <si>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</si>
  <si>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</si>
  <si>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</si>
  <si>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</si>
  <si>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</si>
  <si>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</si>
  <si>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</si>
  <si>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</si>
  <si>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</si>
  <si>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</si>
  <si>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</si>
  <si>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</si>
  <si>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</si>
  <si>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</si>
  <si>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</si>
  <si>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</si>
  <si>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</si>
  <si>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</si>
  <si>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</si>
  <si>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</si>
  <si>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</si>
  <si>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</si>
  <si>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</si>
  <si>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</si>
  <si>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</si>
  <si>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</si>
  <si>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</si>
  <si>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</si>
  <si>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</si>
  <si>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</si>
  <si>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</si>
  <si>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</si>
  <si>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</si>
  <si>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</si>
  <si>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</si>
  <si>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</si>
  <si>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</si>
  <si>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</si>
  <si>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</si>
  <si>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</si>
  <si>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</si>
  <si>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</si>
  <si>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</si>
  <si>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</si>
  <si>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</si>
  <si>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</si>
  <si>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</si>
  <si>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</si>
  <si>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</si>
  <si>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</si>
  <si>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</si>
  <si>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</si>
  <si>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</si>
  <si>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</si>
  <si>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</si>
  <si>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</si>
  <si>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</si>
  <si>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</si>
  <si>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</si>
  <si>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</si>
  <si>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</si>
  <si>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</si>
  <si>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</si>
  <si>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</si>
  <si>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</si>
  <si>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</si>
  <si>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</si>
  <si>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</si>
  <si>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</si>
  <si>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</si>
  <si>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</si>
  <si>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</si>
  <si>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</si>
  <si>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</si>
  <si>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</si>
  <si>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</si>
  <si>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</si>
  <si>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</si>
  <si>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</si>
  <si>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</si>
  <si>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</si>
  <si>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</si>
  <si>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</si>
  <si>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</si>
  <si>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</si>
  <si>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</si>
  <si>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</si>
  <si>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</si>
  <si>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</si>
  <si>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</si>
  <si>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</si>
  <si>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</si>
  <si>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</si>
  <si>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</si>
  <si>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</si>
  <si>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</si>
  <si>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</si>
  <si>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</si>
  <si>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</si>
  <si>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</si>
  <si>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</si>
  <si>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</si>
  <si>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</si>
  <si>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</si>
  <si>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</si>
  <si>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</si>
  <si>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</si>
  <si>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</si>
  <si>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</si>
  <si>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</si>
  <si>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</si>
  <si>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</si>
  <si>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</si>
  <si>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</si>
  <si>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</si>
  <si>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</si>
  <si>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</si>
  <si>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</si>
  <si>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</si>
  <si>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</si>
  <si>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</si>
  <si>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</si>
  <si>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</si>
  <si>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</si>
  <si>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</si>
  <si>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</si>
  <si>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</si>
  <si>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</si>
  <si>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</si>
  <si>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</si>
  <si>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</si>
  <si>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</si>
  <si>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</si>
  <si>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</si>
  <si>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</si>
  <si>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</si>
  <si>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</si>
  <si>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</si>
  <si>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</si>
  <si>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</si>
  <si>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</si>
  <si>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</si>
  <si>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</si>
  <si>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</si>
  <si>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</si>
  <si>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</si>
  <si>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</si>
  <si>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</si>
  <si>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</si>
  <si>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</si>
  <si>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</si>
  <si>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</si>
  <si>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</si>
  <si>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</si>
  <si>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</si>
  <si>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</si>
  <si>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</si>
  <si>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</si>
  <si>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</si>
  <si>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</si>
  <si>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</si>
  <si>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</si>
  <si>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</si>
  <si>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</si>
  <si>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</si>
  <si>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</si>
  <si>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</si>
  <si>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</si>
  <si>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</si>
  <si>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</si>
  <si>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</si>
  <si>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</si>
  <si>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</si>
  <si>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</si>
  <si>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</si>
  <si>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</si>
  <si>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</si>
  <si>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</si>
  <si>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</si>
  <si>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</si>
  <si>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</si>
  <si>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</si>
  <si>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</si>
  <si>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</si>
  <si>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</si>
  <si>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</si>
  <si>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</si>
  <si>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</si>
  <si>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</si>
  <si>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</si>
  <si>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</si>
  <si>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</si>
  <si>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</si>
  <si>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</si>
  <si>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</si>
  <si>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</si>
  <si>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</si>
  <si>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</si>
  <si>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</si>
  <si>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</si>
  <si>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</si>
  <si>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</si>
  <si>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</si>
  <si>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</si>
  <si>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</si>
  <si>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</si>
  <si>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</si>
  <si>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</si>
  <si>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</si>
  <si>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</si>
  <si>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</si>
  <si>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</si>
  <si>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</si>
  <si>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</si>
  <si>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</si>
  <si>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</si>
  <si>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</si>
  <si>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</si>
  <si>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</si>
  <si>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</si>
  <si>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</si>
  <si>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</si>
  <si>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</si>
  <si>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</si>
  <si>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</si>
  <si>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</si>
  <si>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</si>
  <si>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</si>
  <si>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</si>
  <si>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</si>
  <si>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</si>
  <si>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</si>
  <si>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</si>
  <si>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</si>
  <si>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</si>
  <si>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</si>
  <si>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</si>
  <si>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</si>
  <si>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</si>
  <si>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</si>
  <si>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</si>
  <si>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</si>
  <si>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</si>
  <si>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</si>
  <si>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</si>
  <si>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</si>
  <si>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</si>
  <si>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</si>
  <si>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</si>
  <si>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</si>
  <si>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</si>
  <si>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</si>
  <si>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</si>
  <si>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</si>
  <si>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</si>
  <si>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</si>
  <si>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</si>
  <si>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</si>
  <si>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</si>
  <si>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</si>
  <si>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</si>
  <si>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</si>
  <si>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</si>
  <si>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</si>
  <si>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</si>
  <si>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</si>
  <si>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</si>
  <si>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</si>
  <si>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</si>
  <si>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</si>
  <si>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</si>
  <si>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</si>
  <si>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</si>
  <si>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</si>
  <si>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</si>
  <si>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</si>
  <si>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</si>
  <si>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</si>
  <si>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</si>
  <si>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</si>
  <si>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</si>
  <si>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</si>
  <si>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</si>
  <si>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</si>
  <si>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</si>
  <si>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</si>
  <si>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</si>
  <si>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</si>
  <si>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</si>
  <si>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</si>
  <si>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</si>
  <si>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</si>
  <si>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</si>
  <si>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</si>
  <si>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</si>
  <si>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</si>
  <si>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</si>
  <si>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</si>
  <si>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</si>
  <si>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</si>
  <si>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</si>
  <si>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</si>
  <si>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</si>
  <si>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</si>
  <si>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</si>
  <si>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</si>
  <si>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</si>
  <si>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</si>
  <si>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</si>
  <si>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</si>
  <si>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</si>
  <si>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</si>
  <si>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</si>
  <si>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</si>
  <si>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</si>
  <si>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</si>
  <si>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</si>
  <si>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</si>
  <si>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</si>
  <si>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</si>
  <si>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</si>
  <si>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</si>
  <si>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</si>
  <si>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</si>
  <si>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</si>
  <si>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</si>
  <si>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</si>
  <si>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</si>
  <si>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</si>
  <si>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</si>
  <si>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</si>
  <si>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</si>
  <si>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</si>
  <si>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</si>
  <si>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</si>
  <si>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</si>
  <si>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</si>
  <si>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</si>
  <si>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</si>
  <si>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</si>
  <si>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</si>
  <si>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</si>
  <si>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</si>
  <si>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</si>
  <si>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</si>
  <si>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</si>
  <si>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</si>
  <si>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</si>
  <si>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</si>
  <si>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</si>
  <si>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</si>
  <si>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</si>
  <si>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</si>
  <si>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</si>
  <si>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</si>
  <si>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</si>
  <si>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</si>
  <si>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</si>
  <si>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</si>
  <si>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</si>
  <si>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</si>
  <si>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</si>
  <si>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</si>
  <si>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</si>
  <si>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</si>
  <si>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</si>
  <si>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</si>
  <si>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</si>
  <si>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</si>
  <si>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</si>
  <si>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</si>
  <si>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</si>
  <si>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</si>
  <si>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</si>
  <si>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</si>
  <si>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</si>
  <si>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</si>
  <si>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</si>
  <si>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</si>
  <si>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</si>
  <si>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</si>
  <si>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</si>
  <si>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</si>
  <si>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</si>
  <si>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</si>
  <si>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</si>
  <si>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</si>
  <si>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</si>
  <si>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</si>
  <si>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</si>
  <si>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</si>
  <si>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</si>
  <si>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</si>
  <si>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</si>
  <si>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</si>
  <si>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</si>
  <si>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</si>
  <si>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</si>
  <si>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</si>
  <si>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</si>
  <si>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</si>
  <si>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</si>
  <si>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</si>
  <si>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</si>
  <si>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</si>
  <si>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</si>
  <si>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</si>
  <si>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</si>
  <si>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</si>
  <si>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</si>
  <si>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</si>
  <si>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</si>
  <si>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</si>
  <si>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</si>
  <si>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</si>
  <si>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</si>
  <si>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</si>
  <si>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</si>
  <si>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</si>
  <si>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</si>
  <si>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</si>
  <si>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</si>
  <si>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</si>
  <si>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</si>
  <si>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</si>
  <si>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</si>
  <si>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</si>
  <si>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</si>
  <si>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</si>
  <si>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</si>
  <si>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</si>
  <si>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</si>
  <si>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</si>
  <si>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</si>
  <si>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</si>
  <si>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</si>
  <si>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</si>
  <si>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</si>
  <si>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</si>
  <si>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</si>
  <si>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</si>
  <si>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</si>
  <si>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</si>
  <si>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</si>
  <si>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</si>
  <si>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</si>
  <si>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</si>
  <si>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</si>
  <si>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</si>
  <si>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</si>
  <si>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</si>
  <si>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</si>
  <si>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</si>
  <si>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</si>
  <si>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</si>
  <si>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</si>
  <si>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</si>
  <si>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</si>
  <si>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</si>
  <si>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</si>
  <si>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</si>
  <si>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</si>
  <si>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</si>
  <si>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</si>
  <si>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</si>
  <si>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</si>
  <si>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</si>
  <si>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</si>
  <si>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</si>
  <si>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</si>
  <si>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</si>
  <si>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</si>
  <si>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</si>
  <si>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</si>
  <si>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</si>
  <si>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</si>
  <si>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</si>
  <si>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</si>
  <si>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</si>
  <si>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</si>
  <si>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</si>
  <si>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</si>
  <si>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</si>
  <si>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</si>
  <si>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</si>
  <si>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</si>
  <si>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</si>
  <si>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</si>
  <si>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</si>
  <si>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</si>
  <si>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</si>
  <si>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</si>
  <si>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</si>
  <si>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</si>
  <si>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</si>
  <si>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</si>
  <si>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</si>
  <si>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</si>
  <si>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</si>
  <si>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</si>
  <si>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</si>
  <si>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</si>
  <si>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</si>
  <si>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</si>
  <si>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</si>
  <si>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</si>
  <si>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</si>
  <si>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</si>
  <si>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</si>
  <si>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</si>
  <si>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</si>
  <si>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</si>
  <si>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</si>
  <si>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</si>
  <si>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</si>
  <si>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</si>
  <si>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</si>
  <si>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</si>
  <si>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</si>
  <si>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</si>
  <si>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</si>
  <si>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</si>
  <si>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</si>
  <si>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</si>
  <si>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</si>
  <si>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</si>
  <si>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</si>
  <si>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</si>
  <si>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</si>
  <si>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</si>
  <si>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</si>
  <si>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</si>
  <si>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</si>
  <si>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</si>
  <si>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</si>
  <si>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</si>
  <si>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</si>
  <si>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</si>
  <si>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</si>
  <si>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</si>
  <si>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</si>
  <si>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</si>
  <si>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</si>
  <si>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</si>
  <si>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</si>
  <si>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</si>
  <si>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</si>
  <si>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</si>
  <si>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</si>
  <si>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</si>
  <si>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</si>
  <si>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</si>
  <si>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</si>
  <si>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</si>
  <si>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</si>
  <si>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</si>
  <si>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</si>
  <si>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</si>
  <si>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</si>
  <si>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</si>
  <si>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</si>
  <si>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</si>
  <si>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</si>
  <si>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</si>
  <si>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</si>
  <si>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</si>
  <si>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</si>
  <si>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</si>
  <si>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</si>
  <si>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</si>
  <si>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</si>
  <si>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</si>
  <si>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</si>
  <si>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</si>
  <si>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</si>
  <si>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</si>
  <si>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</si>
  <si>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</si>
  <si>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</si>
  <si>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</si>
  <si>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</si>
  <si>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</si>
  <si>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</si>
  <si>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</si>
  <si>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</si>
  <si>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</si>
  <si>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</si>
  <si>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</si>
  <si>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</si>
  <si>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</si>
  <si>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</si>
  <si>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</si>
  <si>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</si>
  <si>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</si>
  <si>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</si>
  <si>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</si>
  <si>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</si>
  <si>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</si>
  <si>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</si>
  <si>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</si>
  <si>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</si>
  <si>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</si>
  <si>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</si>
  <si>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</si>
  <si>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</si>
  <si>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</si>
  <si>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</si>
  <si>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</si>
  <si>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</si>
  <si>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</si>
  <si>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</si>
  <si>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</si>
  <si>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</si>
  <si>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</si>
  <si>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</si>
  <si>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</si>
  <si>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</si>
  <si>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</si>
  <si>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</si>
  <si>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</si>
  <si>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</si>
  <si>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</si>
  <si>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</si>
  <si>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</si>
  <si>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</si>
  <si>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</si>
  <si>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</si>
  <si>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</si>
  <si>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</si>
  <si>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</si>
  <si>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</si>
  <si>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</si>
  <si>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</si>
  <si>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</si>
  <si>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</si>
  <si>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</si>
  <si>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</si>
  <si>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</si>
  <si>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</si>
  <si>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</si>
  <si>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</si>
  <si>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</si>
  <si>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</si>
  <si>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</si>
  <si>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</si>
  <si>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</si>
  <si>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</si>
  <si>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</si>
  <si>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</si>
  <si>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</si>
  <si>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</si>
  <si>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</si>
  <si>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</si>
  <si>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</si>
  <si>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</si>
  <si>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</si>
  <si>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</si>
  <si>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</si>
  <si>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</si>
  <si>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</si>
  <si>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</si>
  <si>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</si>
  <si>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</si>
  <si>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</si>
  <si>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</si>
  <si>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</si>
  <si>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</si>
  <si>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</si>
  <si>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</si>
  <si>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</si>
  <si>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</si>
  <si>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</si>
  <si>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</si>
  <si>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</si>
  <si>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</si>
  <si>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</si>
  <si>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</si>
  <si>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</si>
  <si>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</si>
  <si>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</si>
  <si>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</si>
  <si>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</si>
  <si>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</si>
  <si>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</si>
  <si>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</si>
  <si>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</si>
  <si>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</si>
  <si>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</si>
  <si>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</si>
  <si>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</si>
  <si>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</si>
  <si>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</si>
  <si>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</si>
  <si>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</si>
  <si>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</si>
  <si>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</si>
  <si>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</si>
  <si>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</si>
  <si>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</si>
  <si>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</si>
  <si>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</si>
  <si>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</si>
  <si>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</si>
  <si>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</si>
  <si>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</si>
  <si>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</si>
  <si>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</si>
  <si>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</si>
  <si>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</si>
  <si>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</si>
  <si>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</si>
  <si>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</si>
  <si>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</si>
  <si>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</si>
  <si>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</si>
  <si>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</si>
  <si>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</si>
  <si>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</si>
  <si>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</si>
  <si>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</si>
  <si>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</si>
  <si>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</si>
  <si>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</si>
  <si>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</si>
  <si>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</si>
  <si>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</si>
  <si>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</si>
  <si>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</si>
  <si>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</si>
  <si>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</si>
  <si>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</si>
  <si>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</si>
  <si>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</si>
  <si>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</si>
  <si>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</si>
  <si>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</si>
  <si>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</si>
  <si>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</si>
  <si>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</si>
  <si>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</si>
  <si>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</si>
  <si>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</si>
  <si>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</si>
  <si>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</si>
  <si>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</si>
  <si>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</si>
  <si>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</si>
  <si>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</si>
  <si>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</si>
  <si>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</si>
  <si>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</si>
  <si>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</si>
  <si>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</si>
  <si>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</si>
  <si>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</si>
  <si>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</si>
  <si>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</si>
  <si>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</si>
  <si>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</si>
  <si>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</si>
  <si>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</si>
  <si>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</si>
  <si>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</si>
  <si>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</si>
  <si>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</si>
  <si>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</si>
  <si>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</si>
  <si>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</si>
  <si>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</si>
  <si>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</si>
  <si>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</si>
  <si>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</si>
  <si>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</si>
  <si>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</si>
  <si>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</si>
  <si>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</si>
  <si>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</si>
  <si>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</si>
  <si>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</si>
  <si>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</si>
  <si>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</si>
  <si>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</si>
  <si>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</si>
  <si>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</si>
  <si>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</si>
  <si>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</si>
  <si>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</si>
  <si>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</si>
  <si>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</si>
  <si>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</si>
  <si>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</si>
  <si>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</si>
  <si>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</si>
  <si>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</si>
  <si>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</si>
  <si>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</si>
  <si>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</si>
  <si>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</si>
  <si>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</si>
  <si>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</si>
  <si>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</si>
  <si>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</si>
  <si>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</si>
  <si>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</si>
  <si>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</si>
  <si>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</si>
  <si>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</si>
  <si>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</si>
  <si>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</si>
  <si>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</si>
  <si>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</si>
  <si>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</si>
  <si>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</si>
  <si>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</si>
  <si>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</si>
  <si>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</si>
  <si>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</si>
  <si>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</si>
  <si>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</si>
  <si>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</si>
  <si>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</si>
  <si>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</si>
  <si>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</si>
  <si>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</si>
  <si>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</si>
  <si>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</si>
  <si>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</si>
  <si>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</si>
  <si>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</si>
  <si>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</si>
  <si>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</si>
  <si>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</si>
  <si>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</si>
  <si>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</si>
  <si>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</si>
  <si>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</si>
  <si>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</si>
  <si>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</si>
  <si>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</si>
  <si>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</si>
  <si>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</si>
  <si>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</si>
  <si>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</si>
  <si>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</si>
  <si>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</si>
  <si>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</si>
  <si>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</si>
  <si>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</si>
  <si>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</si>
  <si>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</si>
  <si>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</si>
  <si>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</si>
  <si>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</si>
  <si>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</si>
  <si>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</si>
  <si>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</si>
  <si>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</si>
  <si>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</si>
  <si>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</si>
  <si>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</si>
  <si>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</si>
  <si>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</si>
  <si>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</si>
  <si>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</si>
  <si>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</si>
  <si>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</si>
  <si>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</si>
  <si>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</si>
  <si>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</si>
  <si>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</si>
  <si>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</si>
  <si>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</si>
  <si>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</si>
  <si>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</si>
  <si>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</si>
  <si>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</si>
  <si>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</si>
  <si>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</si>
  <si>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</si>
  <si>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</si>
  <si>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</si>
  <si>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</si>
  <si>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</si>
  <si>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</si>
  <si>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</si>
  <si>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</si>
  <si>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</si>
  <si>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</si>
  <si>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</si>
  <si>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</si>
  <si>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</si>
  <si>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</si>
  <si>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</si>
  <si>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</si>
  <si>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</si>
  <si>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</si>
  <si>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</si>
  <si>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</si>
  <si>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</si>
  <si>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</si>
  <si>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</si>
  <si>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</si>
  <si>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</si>
  <si>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</si>
  <si>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</si>
  <si>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</si>
  <si>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</si>
  <si>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</si>
  <si>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</si>
  <si>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</si>
  <si>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</si>
  <si>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</si>
  <si>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</si>
  <si>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</si>
  <si>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</si>
  <si>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</si>
  <si>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</si>
  <si>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</si>
  <si>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</si>
  <si>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</si>
  <si>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</si>
  <si>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</si>
  <si>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</si>
  <si>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</si>
  <si>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</si>
  <si>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</si>
  <si>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</si>
  <si>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</si>
  <si>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</si>
  <si>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</si>
  <si>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</si>
  <si>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</si>
  <si>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</si>
  <si>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</si>
  <si>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</si>
  <si>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</si>
  <si>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</si>
  <si>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</si>
  <si>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</si>
  <si>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</si>
  <si>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</si>
  <si>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</si>
  <si>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</si>
  <si>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</si>
  <si>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</si>
  <si>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</si>
  <si>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</si>
  <si>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</si>
  <si>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</si>
  <si>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</si>
  <si>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</si>
  <si>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</si>
  <si>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</si>
  <si>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</si>
  <si>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</si>
  <si>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</si>
  <si>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</si>
  <si>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</si>
  <si>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</si>
  <si>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</si>
  <si>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</si>
  <si>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</si>
  <si>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</si>
  <si>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</si>
  <si>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</si>
  <si>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</si>
  <si>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</si>
  <si>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</si>
  <si>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</si>
  <si>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</si>
  <si>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</si>
  <si>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</si>
  <si>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</si>
  <si>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</si>
  <si>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</si>
  <si>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</si>
  <si>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</si>
  <si>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</si>
  <si>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</si>
  <si>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</si>
  <si>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</si>
  <si>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</si>
  <si>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</si>
  <si>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</si>
  <si>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</si>
  <si>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</si>
  <si>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</si>
  <si>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</si>
  <si>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</si>
  <si>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</si>
  <si>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</si>
  <si>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</si>
  <si>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</si>
  <si>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</si>
  <si>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</si>
  <si>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</si>
  <si>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</si>
  <si>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</si>
  <si>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</si>
  <si>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</si>
  <si>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</si>
  <si>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</si>
  <si>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</si>
  <si>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</si>
  <si>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</si>
  <si>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</si>
  <si>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</si>
  <si>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</si>
  <si>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</si>
  <si>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</si>
  <si>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</si>
  <si>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</si>
  <si>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</si>
  <si>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</si>
  <si>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</si>
  <si>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</si>
  <si>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</si>
  <si>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</si>
  <si>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</si>
  <si>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</si>
  <si>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</si>
  <si>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</si>
  <si>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</si>
  <si>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</si>
  <si>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</si>
  <si>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</si>
  <si>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</si>
  <si>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</si>
  <si>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</si>
  <si>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</si>
  <si>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</si>
  <si>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</si>
  <si>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</si>
  <si>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</si>
  <si>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</si>
  <si>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</si>
  <si>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</si>
  <si>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</si>
  <si>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</si>
  <si>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</si>
  <si>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</si>
  <si>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</si>
  <si>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</si>
  <si>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</si>
  <si>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</si>
  <si>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</si>
  <si>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</si>
  <si>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</si>
  <si>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</si>
  <si>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</si>
  <si>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</si>
  <si>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</si>
  <si>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</si>
  <si>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</si>
  <si>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</si>
  <si>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</si>
  <si>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</si>
  <si>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</si>
  <si>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</si>
  <si>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</si>
  <si>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</si>
  <si>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</si>
  <si>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</si>
  <si>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</si>
  <si>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</si>
  <si>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</si>
  <si>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</si>
  <si>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</si>
  <si>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</si>
  <si>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</si>
  <si>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</si>
  <si>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</si>
  <si>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</si>
  <si>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</si>
  <si>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</si>
  <si>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</si>
  <si>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</si>
  <si>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</si>
  <si>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</si>
  <si>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</si>
  <si>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</si>
  <si>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</si>
  <si>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</si>
  <si>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</si>
  <si>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</si>
  <si>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</si>
  <si>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</si>
  <si>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</si>
  <si>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</si>
  <si>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</si>
  <si>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</si>
  <si>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</si>
  <si>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</si>
  <si>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</si>
  <si>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</si>
  <si>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</si>
  <si>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</si>
  <si>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</si>
  <si>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</si>
  <si>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</si>
  <si>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</si>
  <si>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</si>
  <si>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</si>
  <si>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</si>
  <si>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</si>
  <si>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</si>
  <si>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</si>
  <si>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</si>
  <si>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</si>
  <si>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</si>
  <si>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</si>
  <si>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</si>
  <si>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</si>
  <si>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</si>
  <si>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</si>
  <si>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</si>
  <si>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</si>
  <si>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</si>
  <si>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</si>
  <si>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</si>
  <si>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</si>
  <si>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</si>
  <si>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</si>
  <si>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</si>
  <si>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</si>
  <si>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</si>
  <si>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</si>
  <si>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</si>
  <si>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</si>
  <si>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</si>
  <si>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</si>
  <si>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</si>
  <si>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</si>
  <si>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</si>
  <si>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</si>
  <si>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</si>
  <si>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</si>
  <si>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</si>
  <si>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</si>
  <si>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</si>
  <si>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</si>
  <si>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</si>
  <si>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</si>
  <si>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</si>
  <si>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</si>
  <si>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</si>
  <si>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</si>
  <si>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</si>
  <si>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</si>
  <si>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</si>
  <si>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</si>
  <si>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</si>
  <si>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</si>
  <si>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</si>
  <si>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</si>
  <si>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</si>
  <si>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</si>
  <si>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</si>
  <si>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</si>
  <si>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</si>
  <si>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</si>
  <si>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</si>
  <si>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</si>
  <si>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</si>
  <si>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</si>
  <si>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</si>
  <si>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</si>
  <si>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</si>
  <si>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</si>
  <si>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</si>
  <si>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</si>
  <si>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</si>
  <si>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</si>
  <si>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</si>
  <si>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</si>
  <si>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</si>
  <si>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</si>
  <si>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</si>
  <si>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</si>
  <si>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</si>
  <si>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</si>
  <si>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</si>
  <si>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</si>
  <si>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</si>
  <si>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</si>
  <si>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</si>
  <si>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</si>
  <si>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</si>
  <si>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</si>
  <si>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</si>
  <si>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</si>
  <si>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</si>
  <si>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</si>
  <si>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</si>
  <si>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</si>
  <si>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</si>
  <si>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</si>
  <si>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</si>
  <si>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</si>
  <si>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</si>
  <si>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</si>
  <si>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</si>
  <si>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</si>
  <si>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</si>
  <si>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</si>
  <si>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</si>
  <si>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</si>
  <si>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</si>
  <si>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</si>
  <si>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</si>
  <si>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</si>
  <si>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</si>
  <si>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</si>
  <si>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</si>
  <si>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</si>
  <si>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</si>
  <si>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</si>
  <si>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</si>
  <si>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</si>
  <si>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</si>
  <si>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</si>
  <si>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</si>
  <si>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</si>
  <si>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</si>
  <si>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</si>
  <si>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</si>
  <si>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</si>
  <si>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</si>
  <si>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</si>
  <si>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</si>
  <si>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</si>
  <si>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</si>
  <si>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</si>
  <si>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</si>
  <si>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</si>
  <si>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</si>
  <si>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</si>
  <si>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</si>
  <si>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</si>
  <si>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</si>
  <si>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</si>
  <si>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</si>
  <si>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</si>
  <si>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</si>
  <si>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</si>
  <si>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</si>
  <si>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</si>
  <si>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</si>
  <si>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</si>
  <si>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</si>
  <si>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</si>
  <si>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</si>
  <si>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</si>
  <si>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</si>
  <si>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</si>
  <si>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</si>
  <si>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</si>
  <si>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</si>
  <si>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</si>
  <si>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</si>
  <si>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</si>
  <si>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</si>
  <si>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</si>
  <si>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</si>
  <si>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</si>
  <si>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</si>
  <si>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</si>
  <si>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</si>
  <si>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</si>
  <si>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</si>
  <si>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</si>
  <si>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</si>
  <si>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</si>
  <si>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</si>
  <si>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</si>
  <si>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</si>
  <si>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</si>
  <si>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</si>
  <si>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</si>
  <si>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</si>
  <si>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</si>
  <si>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</si>
  <si>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</si>
  <si>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</si>
  <si>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</si>
  <si>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</si>
  <si>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</si>
  <si>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</si>
  <si>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</si>
  <si>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</si>
  <si>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</si>
  <si>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</si>
  <si>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</si>
  <si>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</si>
  <si>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</si>
  <si>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</si>
  <si>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</si>
  <si>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</si>
  <si>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</si>
  <si>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</si>
  <si>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</si>
  <si>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</si>
  <si>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</si>
  <si>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</si>
  <si>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</si>
  <si>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</si>
  <si>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</si>
  <si>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</si>
  <si>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</si>
  <si>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</si>
  <si>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</si>
  <si>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</si>
  <si>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</si>
  <si>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</si>
  <si>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</si>
  <si>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</si>
  <si>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</si>
  <si>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</si>
  <si>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</si>
  <si>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</si>
  <si>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</si>
  <si>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</si>
  <si>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</si>
  <si>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</si>
  <si>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</si>
  <si>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</si>
  <si>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</si>
  <si>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</si>
  <si>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</si>
  <si>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</si>
  <si>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</si>
  <si>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</si>
  <si>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</si>
  <si>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</si>
  <si>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</si>
  <si>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</si>
  <si>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</si>
  <si>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</si>
  <si>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</si>
  <si>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</si>
  <si>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</si>
  <si>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</si>
  <si>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</si>
  <si>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</si>
  <si>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</si>
  <si>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</si>
  <si>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</si>
  <si>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</si>
  <si>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</si>
  <si>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</si>
  <si>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</si>
  <si>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</si>
  <si>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</si>
  <si>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</si>
  <si>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</si>
  <si>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</si>
  <si>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</si>
  <si>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</si>
  <si>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</si>
  <si>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</si>
  <si>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</si>
  <si>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</si>
  <si>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</si>
  <si>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</si>
  <si>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</si>
  <si>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</si>
  <si>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</si>
  <si>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</si>
  <si>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</si>
  <si>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</si>
  <si>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</si>
  <si>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</si>
  <si>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</si>
  <si>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</si>
  <si>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</si>
  <si>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</si>
  <si>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</si>
  <si>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</si>
  <si>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</si>
  <si>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</si>
  <si>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</si>
  <si>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</si>
  <si>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</si>
  <si>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</si>
  <si>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</si>
  <si>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</si>
  <si>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</si>
  <si>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</si>
  <si>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</si>
  <si>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</si>
  <si>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</si>
  <si>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</si>
  <si>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</si>
  <si>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</si>
  <si>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</si>
  <si>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</si>
  <si>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</si>
  <si>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</si>
  <si>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</si>
  <si>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</si>
  <si>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</si>
  <si>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</si>
  <si>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</si>
  <si>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</si>
  <si>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</si>
  <si>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</si>
  <si>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</si>
  <si>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</si>
  <si>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</si>
  <si>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</si>
  <si>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</si>
  <si>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</si>
  <si>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</si>
  <si>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</si>
  <si>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</si>
  <si>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</si>
  <si>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</si>
  <si>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</si>
  <si>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</si>
  <si>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</si>
  <si>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</si>
  <si>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</si>
  <si>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</si>
  <si>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</si>
  <si>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</si>
  <si>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</si>
  <si>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</si>
  <si>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</si>
  <si>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</si>
  <si>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</si>
  <si>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</si>
  <si>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</si>
  <si>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</si>
  <si>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</si>
  <si>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</si>
  <si>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</si>
  <si>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</si>
  <si>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</si>
  <si>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</si>
  <si>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</si>
  <si>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</si>
  <si>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</si>
  <si>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</si>
  <si>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</si>
  <si>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</si>
  <si>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</si>
  <si>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</si>
  <si>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</si>
  <si>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</si>
  <si>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</si>
  <si>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</si>
  <si>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</si>
  <si>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</si>
  <si>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</si>
  <si>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</si>
  <si>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</si>
  <si>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</si>
  <si>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</si>
  <si>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</si>
  <si>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</si>
  <si>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</si>
  <si>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</si>
  <si>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</si>
  <si>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</si>
  <si>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</si>
  <si>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</si>
  <si>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</si>
  <si>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</si>
  <si>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</si>
  <si>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</si>
  <si>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</si>
  <si>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</si>
  <si>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</si>
  <si>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</si>
  <si>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</si>
  <si>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</si>
  <si>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</si>
  <si>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</si>
  <si>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</si>
  <si>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</si>
  <si>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</si>
  <si>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</si>
  <si>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</si>
  <si>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</si>
  <si>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</si>
  <si>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</si>
  <si>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</si>
  <si>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</si>
  <si>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</si>
  <si>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</si>
  <si>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</si>
  <si>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</si>
  <si>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</si>
  <si>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</si>
  <si>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</si>
  <si>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</si>
  <si>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</si>
  <si>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</si>
  <si>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</si>
  <si>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</si>
  <si>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</si>
  <si>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</si>
  <si>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</si>
  <si>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</si>
  <si>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</si>
  <si>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</si>
  <si>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</si>
  <si>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</si>
  <si>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</si>
  <si>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</si>
  <si>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</si>
  <si>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</si>
  <si>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</si>
  <si>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</si>
  <si>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</si>
  <si>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</si>
  <si>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</si>
  <si>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</si>
  <si>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</si>
  <si>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</si>
  <si>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</si>
  <si>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</si>
  <si>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</si>
  <si>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</si>
  <si>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</si>
  <si>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</si>
  <si>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</si>
  <si>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</si>
  <si>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</si>
  <si>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</si>
  <si>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</si>
  <si>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</si>
  <si>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</si>
  <si>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</si>
  <si>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</si>
  <si>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</si>
  <si>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</si>
  <si>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</si>
  <si>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</si>
  <si>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</si>
  <si>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</si>
  <si>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</si>
  <si>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</si>
  <si>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</si>
  <si>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</si>
  <si>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</si>
  <si>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</si>
  <si>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</si>
  <si>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</si>
  <si>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</si>
  <si>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</si>
  <si>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</si>
  <si>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</si>
  <si>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</si>
  <si>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</si>
  <si>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</si>
  <si>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</si>
  <si>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</si>
  <si>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</si>
  <si>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</si>
  <si>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</si>
  <si>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</si>
  <si>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</si>
  <si>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</si>
  <si>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</si>
  <si>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</si>
  <si>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</si>
  <si>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</si>
  <si>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</si>
  <si>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</si>
  <si>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</si>
  <si>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</si>
  <si>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</si>
  <si>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</si>
  <si>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</si>
  <si>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</si>
  <si>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</si>
  <si>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</si>
  <si>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</si>
  <si>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</si>
  <si>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</si>
  <si>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</si>
  <si>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</si>
  <si>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</si>
  <si>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</si>
  <si>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</si>
  <si>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</si>
  <si>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</si>
  <si>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</si>
  <si>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</si>
  <si>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</si>
  <si>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</si>
  <si>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</si>
  <si>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</si>
  <si>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</si>
  <si>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</si>
  <si>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</si>
  <si>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</si>
  <si>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</si>
  <si>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</si>
  <si>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</si>
  <si>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</si>
  <si>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</si>
  <si>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</si>
  <si>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</si>
  <si>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</si>
  <si>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</si>
  <si>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</si>
  <si>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</si>
  <si>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</si>
  <si>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</si>
  <si>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</si>
  <si>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</si>
  <si>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</si>
  <si>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</si>
  <si>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</si>
  <si>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</si>
  <si>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</si>
  <si>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</si>
  <si>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</si>
  <si>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</si>
  <si>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</si>
  <si>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</si>
  <si>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</si>
  <si>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</si>
  <si>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</si>
  <si>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</si>
  <si>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</si>
  <si>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</si>
  <si>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</si>
  <si>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</si>
  <si>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</si>
  <si>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</si>
  <si>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</si>
  <si>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</si>
  <si>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</si>
  <si>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</si>
  <si>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</si>
  <si>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</si>
  <si>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</si>
  <si>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</si>
  <si>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</si>
  <si>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</si>
  <si>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</si>
  <si>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</si>
  <si>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</si>
  <si>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</si>
  <si>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</si>
  <si>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</si>
  <si>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</si>
  <si>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</si>
  <si>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</si>
  <si>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</si>
  <si>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</si>
  <si>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</si>
  <si>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</si>
  <si>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</si>
  <si>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</si>
  <si>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</si>
  <si>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</si>
  <si>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</si>
  <si>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</si>
  <si>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</si>
  <si>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</si>
  <si>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</si>
  <si>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</si>
  <si>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</si>
  <si>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</si>
  <si>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</si>
  <si>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</si>
  <si>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</si>
  <si>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</si>
  <si>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</si>
  <si>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</si>
  <si>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</si>
  <si>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</si>
  <si>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</si>
  <si>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</si>
  <si>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</si>
  <si>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</si>
  <si>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</si>
  <si>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</si>
  <si>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</si>
  <si>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</si>
  <si>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</si>
  <si>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</si>
  <si>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</si>
  <si>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</si>
  <si>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</si>
  <si>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</si>
  <si>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</si>
  <si>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</si>
  <si>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</si>
  <si>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</si>
  <si>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</si>
  <si>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</si>
  <si>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</si>
  <si>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</si>
  <si>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</si>
  <si>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</si>
  <si>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</si>
  <si>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</si>
  <si>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</si>
  <si>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</si>
  <si>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</si>
  <si>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</si>
  <si>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</si>
  <si>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</si>
  <si>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</si>
  <si>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</si>
  <si>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</si>
  <si>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</si>
  <si>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</si>
  <si>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</si>
  <si>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</si>
  <si>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</si>
  <si>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</si>
  <si>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</si>
  <si>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</si>
  <si>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</si>
  <si>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</si>
  <si>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</si>
  <si>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</si>
  <si>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</si>
  <si>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</si>
  <si>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</si>
  <si>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</si>
  <si>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</si>
  <si>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</si>
  <si>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</si>
  <si>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</si>
  <si>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</si>
  <si>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</si>
  <si>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</si>
  <si>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</si>
  <si>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</si>
  <si>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</si>
  <si>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</si>
  <si>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</si>
  <si>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</si>
  <si>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</si>
  <si>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</si>
  <si>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</si>
  <si>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</si>
  <si>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</si>
  <si>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</si>
  <si>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</si>
  <si>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</si>
  <si>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</si>
  <si>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</si>
  <si>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</si>
  <si>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</si>
  <si>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</si>
  <si>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</si>
  <si>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</si>
  <si>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</si>
  <si>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</si>
  <si>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</si>
  <si>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</si>
  <si>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</si>
  <si>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</si>
  <si>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</si>
  <si>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</si>
  <si>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</si>
  <si>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</si>
  <si>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</si>
  <si>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</si>
  <si>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</si>
  <si>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</si>
  <si>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</si>
  <si>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</si>
  <si>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</si>
  <si>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</si>
  <si>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</si>
  <si>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</si>
  <si>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</si>
  <si>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</si>
  <si>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</si>
  <si>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</si>
  <si>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</si>
  <si>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</si>
  <si>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</si>
  <si>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</si>
  <si>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</si>
  <si>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</si>
  <si>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</si>
  <si>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</si>
  <si>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</si>
  <si>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</si>
  <si>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</si>
  <si>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</si>
  <si>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</si>
  <si>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</si>
  <si>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</si>
  <si>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</si>
  <si>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</si>
  <si>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</si>
  <si>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</si>
  <si>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</si>
  <si>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</si>
  <si>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</si>
  <si>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</si>
  <si>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</si>
  <si>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</si>
  <si>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</si>
  <si>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</si>
  <si>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</si>
  <si>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</si>
  <si>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</si>
  <si>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</si>
  <si>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</si>
  <si>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</si>
  <si>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</si>
  <si>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</si>
  <si>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</si>
  <si>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</si>
  <si>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</si>
  <si>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</si>
  <si>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</si>
  <si>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</si>
  <si>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</si>
  <si>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</si>
  <si>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</si>
  <si>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</si>
  <si>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</si>
  <si>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</si>
  <si>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</si>
  <si>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</si>
  <si>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</si>
  <si>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</si>
  <si>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</si>
  <si>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</si>
  <si>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</si>
  <si>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</si>
  <si>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</si>
  <si>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</si>
  <si>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</si>
  <si>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</si>
  <si>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</si>
  <si>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</si>
  <si>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</si>
  <si>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</si>
  <si>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</si>
  <si>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</si>
  <si>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</si>
  <si>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</si>
  <si>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</si>
  <si>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</si>
  <si>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</si>
  <si>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</si>
  <si>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</si>
  <si>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</si>
  <si>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</si>
  <si>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</si>
  <si>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</si>
  <si>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</si>
  <si>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</si>
  <si>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</si>
  <si>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</si>
  <si>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</si>
  <si>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</si>
  <si>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</si>
  <si>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</si>
  <si>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</si>
  <si>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</si>
  <si>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</si>
  <si>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</si>
  <si>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</si>
  <si>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</si>
  <si>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</si>
  <si>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</si>
  <si>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</si>
  <si>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</si>
  <si>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</si>
  <si>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</si>
  <si>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</si>
  <si>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</si>
  <si>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</si>
  <si>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</si>
  <si>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</si>
  <si>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</si>
  <si>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</si>
  <si>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</si>
  <si>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</si>
  <si>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</si>
  <si>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</si>
  <si>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</si>
  <si>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</si>
  <si>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</si>
  <si>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</si>
  <si>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</si>
  <si>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</si>
  <si>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</si>
  <si>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</si>
  <si>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</si>
  <si>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</si>
  <si>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</si>
  <si>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</si>
  <si>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</si>
  <si>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</si>
  <si>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</si>
  <si>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</si>
  <si>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</si>
  <si>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</si>
  <si>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</si>
  <si>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</si>
  <si>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</si>
  <si>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</si>
  <si>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</si>
  <si>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</si>
  <si>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</si>
  <si>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</si>
  <si>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</si>
  <si>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</si>
  <si>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</si>
  <si>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</si>
  <si>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</si>
  <si>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</si>
  <si>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</si>
  <si>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</si>
  <si>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</si>
  <si>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</si>
  <si>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</si>
  <si>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</si>
  <si>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</si>
  <si>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</si>
  <si>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</si>
  <si>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</si>
  <si>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</si>
  <si>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</si>
  <si>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</si>
  <si>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</si>
  <si>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</si>
  <si>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</si>
  <si>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</si>
  <si>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</si>
  <si>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</si>
  <si>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</si>
  <si>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</si>
  <si>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</si>
  <si>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</si>
  <si>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</si>
  <si>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</si>
  <si>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</si>
  <si>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</si>
  <si>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</si>
  <si>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</si>
  <si>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</si>
  <si>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</si>
  <si>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</si>
  <si>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</si>
  <si>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</si>
  <si>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</si>
  <si>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</si>
  <si>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</si>
  <si>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</si>
  <si>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</si>
  <si>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</si>
  <si>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</si>
  <si>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</si>
  <si>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</si>
  <si>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</si>
  <si>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</si>
  <si>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</si>
  <si>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</si>
  <si>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</si>
  <si>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</si>
  <si>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</si>
  <si>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</si>
  <si>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</si>
  <si>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</si>
  <si>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</si>
  <si>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</si>
  <si>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</si>
  <si>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</si>
  <si>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</si>
  <si>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</si>
  <si>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</si>
  <si>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</si>
  <si>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</si>
  <si>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</si>
  <si>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</si>
  <si>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</si>
  <si>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</si>
  <si>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</si>
  <si>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</si>
  <si>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</si>
  <si>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</si>
  <si>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</si>
  <si>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</si>
  <si>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</si>
  <si>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</si>
  <si>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</si>
  <si>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</si>
  <si>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</si>
  <si>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</si>
  <si>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</si>
  <si>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</si>
  <si>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</si>
  <si>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</si>
  <si>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</si>
  <si>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</si>
  <si>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</si>
  <si>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</si>
  <si>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</si>
  <si>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</si>
  <si>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</si>
  <si>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</si>
  <si>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</si>
  <si>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</si>
  <si>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</si>
  <si>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</si>
  <si>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</si>
  <si>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</si>
  <si>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</si>
  <si>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</si>
  <si>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</si>
  <si>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</si>
  <si>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</si>
  <si>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</si>
  <si>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</si>
  <si>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</si>
  <si>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</si>
  <si>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</si>
  <si>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</si>
  <si>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</si>
  <si>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</si>
  <si>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</si>
  <si>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</si>
  <si>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</si>
  <si>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</si>
  <si>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</si>
  <si>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</si>
  <si>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</si>
  <si>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</si>
  <si>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</si>
  <si>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</si>
  <si>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</si>
  <si>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</si>
  <si>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</si>
  <si>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</si>
  <si>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</si>
  <si>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</si>
  <si>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</si>
  <si>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</si>
  <si>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</si>
  <si>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</si>
  <si>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</si>
  <si>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</si>
  <si>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</si>
  <si>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</si>
  <si>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</si>
  <si>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</si>
  <si>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</si>
  <si>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</si>
  <si>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</si>
  <si>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</si>
  <si>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</si>
  <si>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</si>
  <si>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</si>
  <si>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</si>
  <si>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</si>
  <si>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</si>
  <si>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</si>
  <si>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</si>
  <si>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</si>
  <si>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</si>
  <si>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</si>
  <si>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</si>
  <si>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</si>
  <si>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</si>
  <si>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</si>
  <si>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</si>
  <si>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</si>
  <si>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</si>
  <si>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</si>
  <si>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</si>
  <si>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</si>
  <si>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</si>
  <si>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</si>
  <si>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</si>
  <si>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</si>
  <si>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</si>
  <si>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</si>
  <si>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</si>
  <si>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</si>
  <si>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</si>
  <si>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</si>
  <si>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</si>
  <si>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</si>
  <si>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</si>
  <si>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</si>
  <si>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</si>
  <si>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</si>
  <si>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</si>
  <si>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</si>
  <si>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</si>
  <si>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</si>
  <si>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</si>
  <si>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</si>
  <si>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</si>
  <si>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</si>
  <si>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</si>
  <si>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</si>
  <si>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</si>
  <si>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</si>
  <si>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</si>
  <si>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</si>
  <si>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</si>
  <si>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</si>
  <si>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</si>
  <si>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</si>
  <si>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</si>
  <si>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</si>
  <si>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</si>
  <si>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</si>
  <si>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</si>
  <si>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</si>
  <si>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</si>
  <si>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</si>
  <si>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</si>
  <si>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</si>
  <si>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</si>
  <si>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</si>
  <si>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</si>
  <si>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</si>
  <si>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</si>
  <si>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</si>
  <si>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</si>
  <si>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</si>
  <si>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</si>
  <si>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</si>
  <si>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</si>
  <si>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</si>
  <si>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</si>
  <si>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</si>
  <si>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</si>
  <si>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</si>
  <si>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</si>
  <si>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</si>
  <si>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</si>
  <si>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</si>
  <si>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</si>
  <si>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</si>
  <si>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</si>
  <si>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</si>
  <si>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</si>
  <si>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</si>
  <si>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</si>
  <si>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</si>
  <si>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</si>
  <si>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</si>
  <si>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</si>
  <si>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</si>
  <si>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</si>
  <si>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</si>
  <si>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</si>
  <si>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</si>
  <si>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</si>
  <si>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</si>
  <si>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</si>
  <si>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</si>
  <si>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</si>
  <si>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</si>
  <si>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</si>
  <si>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</si>
  <si>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</si>
  <si>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</si>
  <si>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</si>
  <si>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</si>
  <si>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</si>
  <si>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</si>
  <si>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</si>
  <si>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</si>
  <si>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</si>
  <si>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</si>
  <si>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</si>
  <si>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</si>
  <si>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</si>
  <si>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</si>
  <si>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</si>
  <si>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</si>
  <si>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</si>
  <si>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</si>
  <si>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</si>
  <si>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</si>
  <si>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</si>
  <si>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</si>
  <si>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</si>
  <si>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</si>
  <si>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</si>
  <si>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</si>
  <si>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</si>
  <si>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</si>
  <si>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</si>
  <si>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</si>
  <si>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</si>
  <si>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</si>
  <si>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</si>
  <si>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</si>
  <si>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</si>
  <si>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</si>
  <si>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</si>
  <si>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</si>
  <si>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</si>
  <si>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</si>
  <si>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</si>
  <si>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</si>
  <si>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</si>
  <si>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</si>
  <si>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</si>
  <si>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</si>
  <si>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</si>
  <si>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</si>
  <si>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</si>
  <si>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</si>
  <si>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</si>
  <si>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</si>
  <si>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</si>
  <si>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</si>
  <si>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</si>
  <si>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</si>
  <si>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</si>
  <si>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</si>
  <si>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</si>
  <si>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</si>
  <si>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</si>
  <si>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</si>
  <si>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</si>
  <si>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</si>
  <si>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</si>
  <si>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</si>
  <si>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</si>
  <si>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</si>
  <si>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</si>
  <si>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</si>
  <si>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</si>
  <si>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</si>
  <si>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</si>
  <si>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</si>
  <si>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</si>
  <si>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</si>
  <si>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</si>
  <si>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</si>
  <si>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</si>
  <si>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</si>
  <si>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</si>
  <si>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</si>
  <si>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</si>
  <si>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</si>
  <si>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</si>
  <si>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</si>
  <si>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</si>
  <si>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</si>
  <si>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</si>
  <si>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</si>
  <si>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</si>
  <si>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</si>
  <si>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</si>
  <si>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</si>
  <si>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</si>
  <si>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</si>
  <si>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</si>
  <si>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</si>
  <si>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</si>
  <si>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</si>
  <si>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</si>
  <si>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</si>
  <si>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</si>
  <si>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</si>
  <si>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</si>
  <si>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</si>
  <si>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</si>
  <si>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</si>
  <si>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</si>
  <si>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</si>
  <si>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</si>
  <si>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</si>
  <si>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</si>
  <si>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</si>
  <si>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</si>
  <si>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</si>
  <si>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</si>
  <si>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</si>
  <si>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</si>
  <si>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</si>
  <si>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</si>
  <si>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</si>
  <si>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</si>
  <si>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</si>
  <si>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</si>
  <si>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</si>
  <si>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</si>
  <si>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</si>
  <si>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</si>
  <si>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</si>
  <si>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</si>
  <si>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</si>
  <si>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</si>
  <si>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</si>
  <si>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</si>
  <si>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</si>
  <si>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</si>
  <si>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</si>
  <si>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</si>
  <si>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</si>
  <si>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</si>
  <si>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</si>
  <si>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</si>
  <si>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</si>
  <si>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</si>
  <si>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</si>
  <si>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</si>
  <si>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</si>
  <si>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</si>
  <si>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</si>
  <si>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</si>
  <si>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</si>
  <si>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</si>
  <si>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</si>
  <si>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</si>
  <si>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</si>
  <si>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</si>
  <si>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</si>
  <si>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</si>
  <si>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</si>
  <si>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</si>
  <si>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</si>
  <si>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</si>
  <si>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</si>
  <si>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</si>
  <si>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</si>
  <si>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</si>
  <si>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</si>
  <si>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</si>
  <si>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</si>
  <si>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</si>
  <si>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</si>
  <si>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</si>
  <si>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</si>
  <si>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</si>
  <si>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</si>
  <si>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</si>
  <si>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</si>
  <si>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</si>
  <si>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</si>
  <si>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</si>
  <si>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</si>
  <si>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</si>
  <si>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</si>
  <si>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</si>
  <si>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</si>
  <si>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</si>
  <si>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</si>
  <si>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</si>
  <si>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</si>
  <si>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</si>
  <si>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</si>
  <si>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</si>
  <si>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</si>
  <si>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</si>
  <si>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</si>
  <si>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</si>
  <si>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</si>
  <si>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</si>
  <si>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</si>
  <si>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</si>
  <si>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</si>
  <si>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</si>
  <si>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</si>
  <si>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</si>
  <si>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</si>
  <si>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</si>
  <si>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</si>
  <si>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</si>
  <si>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</si>
  <si>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</si>
  <si>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</si>
  <si>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</si>
  <si>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</si>
  <si>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</si>
  <si>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</si>
  <si>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</si>
  <si>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</si>
  <si>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</si>
  <si>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</si>
  <si>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</si>
  <si>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</si>
  <si>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</si>
  <si>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</si>
  <si>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</si>
  <si>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</si>
  <si>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</si>
  <si>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</si>
  <si>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</si>
  <si>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</si>
  <si>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</si>
  <si>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</si>
  <si>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</si>
  <si>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</si>
  <si>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</si>
  <si>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</si>
  <si>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</si>
  <si>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</si>
  <si>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</si>
  <si>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</si>
  <si>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</si>
  <si>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</si>
  <si>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</si>
  <si>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</si>
  <si>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</si>
  <si>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</si>
  <si>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</si>
  <si>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</si>
  <si>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</si>
  <si>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</si>
  <si>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</si>
  <si>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</si>
  <si>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</si>
  <si>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</si>
  <si>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</si>
  <si>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</si>
  <si>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</si>
  <si>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</si>
  <si>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</si>
  <si>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</si>
  <si>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</si>
  <si>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</si>
  <si>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</si>
  <si>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</si>
  <si>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</si>
  <si>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</si>
  <si>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</si>
  <si>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</si>
  <si>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</si>
  <si>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</si>
  <si>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</si>
  <si>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</si>
  <si>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</si>
  <si>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</si>
  <si>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</si>
  <si>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</si>
  <si>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</si>
  <si>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</si>
  <si>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</si>
  <si>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</si>
  <si>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</si>
  <si>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</si>
  <si>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</si>
  <si>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</si>
  <si>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</si>
  <si>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</si>
  <si>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</si>
  <si>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</si>
  <si>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</si>
  <si>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</si>
  <si>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</si>
  <si>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</si>
  <si>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</si>
  <si>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</si>
  <si>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</si>
  <si>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</si>
  <si>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</si>
  <si>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</si>
  <si>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</si>
  <si>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</si>
  <si>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</si>
  <si>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</si>
  <si>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</si>
  <si>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</si>
  <si>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</si>
  <si>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</si>
  <si>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</si>
  <si>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</si>
  <si>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</si>
  <si>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</si>
  <si>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</si>
  <si>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</si>
  <si>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</si>
  <si>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</si>
  <si>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</si>
  <si>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</si>
  <si>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</si>
  <si>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</si>
  <si>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</si>
  <si>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</si>
  <si>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</si>
  <si>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</si>
  <si>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</si>
  <si>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</si>
  <si>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</si>
  <si>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</si>
  <si>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</si>
  <si>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</si>
  <si>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</si>
  <si>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</si>
  <si>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</si>
  <si>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</si>
  <si>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</si>
  <si>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</si>
  <si>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</si>
  <si>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</si>
  <si>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</si>
  <si>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</si>
  <si>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</si>
  <si>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</si>
  <si>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</si>
  <si>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</si>
  <si>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</si>
  <si>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</si>
  <si>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</si>
  <si>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</si>
  <si>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</si>
  <si>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</si>
  <si>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</si>
  <si>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</si>
  <si>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</si>
  <si>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</si>
  <si>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</si>
  <si>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</si>
  <si>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</si>
  <si>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</si>
  <si>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</si>
  <si>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</si>
  <si>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</si>
  <si>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</si>
  <si>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</si>
  <si>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</si>
  <si>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</si>
  <si>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</si>
  <si>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</si>
  <si>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</si>
  <si>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</si>
  <si>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</si>
  <si>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</si>
  <si>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</si>
  <si>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</si>
  <si>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</si>
  <si>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</si>
  <si>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</si>
  <si>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</si>
  <si>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</si>
  <si>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</si>
  <si>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</si>
  <si>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</si>
  <si>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</si>
  <si>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</si>
  <si>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</si>
  <si>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</si>
  <si>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</si>
  <si>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</si>
  <si>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</si>
  <si>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</si>
  <si>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</si>
  <si>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</si>
  <si>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</si>
  <si>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</si>
  <si>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</si>
  <si>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</si>
  <si>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</si>
  <si>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</si>
  <si>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</si>
  <si>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</si>
  <si>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</si>
  <si>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</si>
  <si>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</si>
  <si>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</si>
  <si>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</si>
  <si>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</si>
  <si>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</si>
  <si>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</si>
  <si>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</si>
  <si>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</si>
  <si>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</si>
  <si>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</si>
  <si>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</si>
  <si>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</si>
  <si>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</si>
  <si>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</si>
  <si>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</si>
  <si>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</si>
  <si>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</si>
  <si>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</si>
  <si>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</si>
  <si>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</si>
  <si>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</si>
  <si>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</si>
  <si>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</si>
  <si>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</si>
  <si>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</si>
  <si>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</si>
  <si>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</si>
  <si>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</si>
  <si>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</si>
  <si>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</si>
  <si>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</si>
  <si>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</si>
  <si>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</si>
  <si>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</si>
  <si>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</si>
  <si>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</si>
  <si>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</si>
  <si>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</si>
  <si>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</si>
  <si>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</si>
  <si>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</si>
  <si>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</si>
  <si>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</si>
  <si>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</si>
  <si>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</si>
  <si>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</si>
  <si>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</si>
  <si>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</si>
  <si>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</si>
  <si>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</si>
  <si>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</si>
  <si>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</si>
  <si>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</si>
  <si>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</si>
  <si>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</si>
  <si>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</si>
  <si>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</si>
  <si>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</si>
  <si>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</si>
  <si>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</si>
  <si>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</si>
  <si>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</si>
  <si>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</si>
  <si>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</si>
  <si>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</si>
  <si>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</si>
  <si>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</si>
  <si>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</si>
  <si>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</si>
  <si>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</si>
  <si>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</si>
  <si>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</si>
  <si>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</si>
  <si>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</si>
  <si>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</si>
  <si>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</si>
  <si>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</si>
  <si>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</si>
  <si>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</si>
  <si>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</si>
  <si>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</si>
  <si>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</si>
  <si>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</si>
  <si>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</si>
  <si>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</si>
  <si>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</si>
  <si>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</si>
  <si>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</si>
  <si>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</si>
  <si>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</si>
  <si>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</si>
  <si>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</si>
  <si>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</si>
  <si>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</si>
  <si>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</si>
  <si>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</si>
  <si>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</si>
  <si>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</si>
  <si>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</si>
  <si>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</si>
  <si>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</si>
  <si>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</si>
  <si>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</si>
  <si>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</si>
  <si>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</si>
  <si>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</si>
  <si>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</si>
  <si>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</si>
  <si>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</si>
  <si>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</si>
  <si>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</si>
  <si>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</si>
  <si>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</si>
  <si>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</si>
  <si>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</si>
  <si>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</si>
  <si>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</si>
  <si>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</si>
  <si>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</si>
  <si>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</si>
  <si>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</si>
  <si>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</si>
  <si>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</si>
  <si>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</si>
  <si>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</si>
  <si>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</si>
  <si>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</si>
  <si>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</si>
  <si>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</si>
  <si>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</si>
  <si>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</si>
  <si>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</si>
  <si>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</si>
  <si>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</si>
  <si>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</si>
  <si>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</si>
  <si>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</si>
  <si>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</si>
  <si>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</si>
  <si>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</si>
  <si>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</si>
  <si>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</si>
  <si>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</si>
  <si>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</si>
  <si>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</si>
  <si>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</si>
  <si>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</si>
  <si>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</si>
  <si>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</si>
  <si>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</si>
  <si>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</si>
  <si>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</si>
  <si>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</si>
  <si>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</si>
  <si>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</si>
  <si>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</si>
  <si>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</si>
  <si>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</si>
  <si>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</si>
  <si>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</si>
  <si>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</si>
  <si>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</si>
  <si>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</si>
  <si>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</si>
  <si>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</si>
  <si>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</si>
  <si>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</si>
  <si>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</si>
  <si>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</si>
  <si>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</si>
  <si>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</si>
  <si>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</si>
  <si>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</si>
  <si>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</si>
  <si>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</si>
  <si>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</si>
  <si>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</si>
  <si>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</si>
  <si>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</si>
  <si>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</si>
  <si>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</si>
  <si>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</si>
  <si>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</si>
  <si>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</si>
  <si>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</si>
  <si>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</si>
  <si>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</si>
  <si>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</si>
  <si>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</si>
  <si>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</si>
  <si>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</si>
  <si>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</si>
  <si>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</si>
  <si>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</si>
  <si>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</si>
  <si>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</si>
  <si>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</si>
  <si>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</si>
  <si>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</si>
  <si>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</si>
  <si>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</si>
  <si>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</si>
  <si>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</si>
  <si>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</si>
  <si>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</si>
  <si>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</si>
  <si>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</si>
  <si>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</si>
  <si>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</si>
  <si>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</si>
  <si>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</si>
  <si>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</si>
  <si>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</si>
  <si>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</si>
  <si>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</si>
  <si>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</si>
  <si>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</si>
  <si>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</si>
  <si>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</si>
  <si>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</si>
  <si>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</si>
  <si>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</si>
  <si>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</si>
  <si>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</si>
  <si>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</si>
  <si>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</si>
  <si>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</si>
  <si>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</si>
  <si>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</si>
  <si>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</si>
  <si>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</si>
  <si>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</si>
  <si>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</si>
  <si>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</si>
  <si>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</si>
  <si>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</si>
  <si>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</si>
  <si>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</si>
  <si>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</si>
  <si>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</si>
  <si>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</si>
  <si>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</si>
  <si>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</si>
  <si>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</si>
  <si>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</si>
  <si>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</si>
  <si>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</si>
  <si>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</si>
  <si>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</si>
  <si>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</si>
  <si>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</si>
  <si>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</si>
  <si>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</si>
  <si>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</si>
  <si>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</si>
  <si>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</si>
  <si>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</si>
  <si>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</si>
  <si>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</si>
  <si>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</si>
  <si>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</si>
  <si>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</si>
  <si>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</si>
  <si>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</si>
  <si>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</si>
  <si>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</si>
  <si>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</si>
  <si>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</si>
  <si>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</si>
  <si>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</si>
  <si>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</si>
  <si>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</si>
  <si>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</si>
  <si>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</si>
  <si>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</si>
  <si>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</si>
  <si>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</si>
  <si>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</si>
  <si>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</si>
  <si>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</si>
  <si>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</si>
  <si>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</si>
  <si>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</si>
  <si>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</si>
  <si>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</si>
  <si>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</si>
  <si>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</si>
  <si>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</si>
  <si>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</si>
  <si>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</si>
  <si>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</si>
  <si>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</si>
  <si>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</si>
  <si>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</si>
  <si>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</si>
  <si>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</si>
  <si>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</si>
  <si>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</si>
  <si>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</si>
  <si>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</si>
  <si>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</si>
  <si>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</si>
  <si>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</si>
  <si>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</si>
  <si>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</si>
  <si>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</si>
  <si>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</si>
  <si>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</si>
  <si>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</si>
  <si>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</si>
  <si>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</si>
  <si>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</si>
  <si>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</si>
  <si>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</si>
  <si>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</si>
  <si>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</si>
  <si>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</si>
  <si>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</si>
  <si>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</si>
  <si>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</si>
  <si>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</si>
  <si>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</si>
  <si>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</si>
  <si>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</si>
  <si>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</si>
  <si>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</si>
  <si>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</si>
  <si>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</si>
  <si>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</si>
  <si>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</si>
  <si>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</si>
  <si>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</si>
  <si>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</si>
  <si>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</si>
  <si>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</si>
  <si>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</si>
  <si>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</si>
  <si>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</si>
  <si>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</si>
  <si>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</si>
  <si>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</si>
  <si>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</si>
  <si>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</si>
  <si>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</si>
  <si>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</si>
  <si>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</si>
  <si>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</si>
  <si>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</si>
  <si>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</si>
  <si>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</si>
  <si>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</si>
  <si>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</si>
  <si>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</si>
  <si>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</si>
  <si>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</si>
  <si>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</si>
  <si>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</si>
  <si>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</si>
  <si>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</si>
  <si>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</si>
  <si>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</si>
  <si>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</si>
  <si>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</si>
  <si>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</si>
  <si>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</si>
  <si>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</si>
  <si>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</si>
  <si>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</si>
  <si>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</si>
  <si>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</si>
  <si>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</si>
  <si>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</si>
  <si>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</si>
  <si>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</si>
  <si>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</si>
  <si>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</si>
  <si>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</si>
  <si>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</si>
  <si>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</si>
  <si>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</si>
  <si>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</si>
  <si>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</si>
  <si>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</si>
  <si>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</si>
  <si>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</si>
  <si>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</si>
  <si>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</si>
  <si>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</si>
  <si>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</si>
  <si>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</si>
  <si>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</si>
  <si>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</si>
  <si>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</si>
  <si>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</si>
  <si>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</si>
  <si>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</si>
  <si>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</si>
  <si>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</si>
  <si>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</si>
  <si>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</si>
  <si>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</si>
  <si>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</si>
  <si>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</si>
  <si>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</si>
  <si>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</si>
  <si>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</si>
  <si>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</si>
  <si>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</si>
  <si>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</si>
  <si>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</si>
  <si>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</si>
  <si>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</si>
  <si>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</si>
  <si>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</si>
  <si>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</si>
  <si>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</si>
  <si>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</si>
  <si>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</si>
  <si>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</si>
  <si>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</si>
  <si>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</si>
  <si>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</si>
  <si>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</si>
  <si>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</si>
  <si>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</si>
  <si>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</si>
  <si>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</si>
  <si>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</si>
  <si>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</si>
  <si>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</si>
  <si>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</si>
  <si>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</si>
  <si>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</si>
  <si>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</si>
  <si>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</si>
  <si>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</si>
  <si>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</si>
  <si>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</si>
  <si>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</si>
  <si>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</si>
  <si>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</si>
  <si>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</si>
  <si>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</si>
  <si>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</si>
  <si>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</si>
  <si>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</si>
  <si>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</si>
  <si>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</si>
  <si>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</si>
  <si>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</si>
  <si>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</si>
  <si>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</si>
  <si>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</si>
  <si>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</si>
  <si>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</si>
  <si>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</si>
  <si>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</si>
  <si>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</si>
  <si>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</si>
  <si>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</si>
  <si>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</si>
  <si>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</si>
  <si>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</si>
  <si>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</si>
  <si>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</si>
  <si>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</si>
  <si>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</si>
  <si>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</si>
  <si>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</si>
  <si>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</si>
  <si>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</si>
  <si>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</si>
  <si>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</si>
  <si>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</si>
  <si>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</si>
  <si>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</si>
  <si>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</si>
  <si>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</si>
  <si>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</si>
  <si>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</si>
  <si>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</si>
  <si>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</si>
  <si>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</si>
  <si>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</si>
  <si>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</si>
  <si>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</si>
  <si>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</si>
  <si>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</si>
  <si>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</si>
  <si>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</si>
  <si>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</si>
  <si>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</si>
  <si>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</si>
  <si>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</si>
  <si>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</si>
  <si>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</si>
  <si>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</si>
  <si>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</si>
  <si>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</si>
  <si>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</si>
  <si>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</si>
  <si>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</si>
  <si>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</si>
  <si>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</si>
  <si>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</si>
  <si>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</si>
  <si>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</si>
  <si>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</si>
  <si>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</si>
  <si>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</si>
  <si>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</si>
  <si>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</si>
  <si>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</si>
  <si>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</si>
  <si>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</si>
  <si>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</si>
  <si>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</si>
  <si>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</si>
  <si>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</si>
  <si>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</si>
  <si>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</si>
  <si>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</si>
  <si>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</si>
  <si>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</si>
  <si>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</si>
  <si>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</si>
  <si>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</si>
  <si>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</si>
  <si>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</si>
  <si>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</si>
  <si>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</si>
  <si>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</si>
  <si>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</si>
  <si>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</si>
  <si>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</si>
  <si>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</si>
  <si>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</si>
  <si>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</si>
  <si>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</si>
  <si>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</si>
  <si>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</si>
  <si>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</si>
  <si>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</si>
  <si>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</si>
  <si>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</si>
  <si>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</si>
  <si>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</si>
  <si>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</si>
  <si>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</si>
  <si>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</si>
  <si>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</si>
  <si>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</si>
  <si>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</si>
  <si>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</si>
  <si>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</si>
  <si>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</si>
  <si>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</si>
  <si>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</si>
  <si>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</si>
  <si>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</si>
  <si>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</si>
  <si>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</si>
  <si>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</si>
  <si>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</si>
  <si>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</si>
  <si>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</si>
  <si>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</si>
  <si>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</si>
  <si>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</si>
  <si>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</si>
  <si>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</si>
  <si>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</si>
  <si>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</si>
  <si>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</si>
  <si>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</si>
  <si>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</si>
  <si>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</si>
  <si>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</si>
  <si>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</si>
  <si>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</si>
  <si>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</si>
  <si>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</si>
  <si>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</si>
  <si>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</si>
  <si>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</si>
  <si>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</si>
  <si>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</si>
  <si>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</si>
  <si>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</si>
  <si>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</si>
  <si>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</si>
  <si>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</si>
  <si>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</si>
  <si>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</si>
  <si>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</si>
  <si>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</si>
  <si>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</si>
  <si>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</si>
  <si>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</si>
  <si>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</si>
  <si>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</si>
  <si>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</si>
  <si>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</si>
  <si>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</si>
  <si>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</si>
  <si>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</si>
  <si>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</si>
  <si>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</si>
  <si>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</si>
  <si>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</si>
  <si>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</si>
  <si>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</si>
  <si>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</si>
  <si>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</si>
  <si>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</si>
  <si>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</si>
  <si>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</si>
  <si>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</si>
  <si>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</si>
  <si>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</si>
  <si>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</si>
  <si>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</si>
  <si>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</si>
  <si>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</si>
  <si>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</si>
  <si>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</si>
  <si>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</si>
  <si>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</si>
  <si>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</si>
  <si>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</si>
  <si>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</si>
  <si>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</si>
  <si>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</si>
  <si>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</si>
  <si>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</si>
  <si>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</si>
  <si>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</si>
  <si>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</si>
  <si>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</si>
  <si>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</si>
  <si>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</si>
  <si>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</si>
  <si>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</si>
  <si>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</si>
  <si>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</si>
  <si>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</si>
  <si>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</si>
  <si>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</si>
  <si>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</si>
  <si>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</si>
  <si>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</si>
  <si>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</si>
  <si>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</si>
  <si>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</si>
  <si>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</si>
  <si>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</si>
  <si>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</si>
  <si>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</si>
  <si>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</si>
  <si>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</si>
  <si>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</si>
  <si>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</si>
  <si>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</si>
  <si>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</si>
  <si>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</si>
  <si>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</si>
  <si>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</si>
  <si>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</si>
  <si>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</si>
  <si>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</si>
  <si>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</si>
  <si>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</si>
  <si>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</si>
  <si>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</si>
  <si>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</si>
  <si>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</si>
  <si>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</si>
  <si>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</si>
  <si>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</si>
  <si>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</si>
  <si>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</si>
  <si>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</si>
  <si>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</si>
  <si>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</si>
  <si>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</si>
  <si>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</si>
  <si>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</si>
  <si>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</si>
  <si>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</si>
  <si>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</si>
  <si>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</si>
  <si>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</si>
  <si>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</si>
  <si>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</si>
  <si>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</si>
  <si>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</si>
  <si>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</si>
  <si>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</si>
  <si>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</si>
  <si>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</si>
  <si>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</si>
  <si>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</si>
  <si>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</si>
  <si>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</si>
  <si>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</si>
  <si>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</si>
  <si>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</si>
  <si>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</si>
  <si>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</si>
  <si>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</si>
  <si>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</si>
  <si>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</si>
  <si>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</si>
  <si>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</si>
  <si>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</si>
  <si>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</si>
  <si>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</si>
  <si>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</si>
  <si>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</si>
  <si>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</si>
  <si>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</si>
  <si>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</si>
  <si>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</si>
  <si>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</si>
  <si>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</si>
  <si>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</si>
  <si>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</si>
  <si>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</si>
  <si>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</si>
  <si>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</si>
  <si>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</si>
  <si>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</si>
  <si>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</si>
  <si>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</si>
  <si>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</si>
  <si>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</si>
  <si>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</si>
  <si>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</si>
  <si>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</si>
  <si>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</si>
  <si>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</si>
  <si>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</si>
  <si>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</si>
  <si>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</si>
  <si>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</si>
  <si>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</si>
  <si>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</si>
  <si>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</si>
  <si>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</si>
  <si>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</si>
  <si>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</si>
  <si>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</si>
  <si>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</si>
  <si>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</si>
  <si>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</si>
  <si>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</si>
  <si>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</si>
  <si>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</si>
  <si>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</si>
  <si>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</si>
  <si>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</si>
  <si>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</si>
  <si>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</si>
  <si>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</si>
  <si>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</si>
  <si>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</si>
  <si>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</si>
  <si>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</si>
  <si>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</si>
  <si>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</si>
  <si>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</si>
  <si>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</si>
  <si>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</si>
  <si>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</si>
  <si>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</si>
  <si>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</si>
  <si>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</si>
  <si>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</si>
  <si>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</si>
  <si>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</si>
  <si>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</si>
  <si>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</si>
  <si>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</si>
  <si>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</si>
  <si>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</si>
  <si>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</si>
  <si>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</si>
  <si>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</si>
  <si>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</si>
  <si>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</si>
  <si>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</si>
  <si>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</si>
  <si>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</si>
  <si>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</si>
  <si>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</si>
  <si>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</si>
  <si>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</si>
  <si>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</si>
  <si>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</si>
  <si>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</si>
  <si>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</si>
  <si>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</si>
  <si>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</si>
  <si>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</si>
  <si>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</si>
  <si>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</si>
  <si>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</si>
  <si>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</si>
  <si>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</si>
  <si>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</si>
  <si>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</si>
  <si>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</si>
  <si>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</si>
  <si>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</si>
  <si>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</si>
  <si>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</si>
  <si>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</si>
  <si>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</si>
  <si>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</si>
  <si>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</si>
  <si>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</si>
  <si>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</si>
  <si>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</si>
  <si>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</si>
  <si>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</si>
  <si>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</si>
  <si>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</si>
  <si>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</si>
  <si>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</si>
  <si>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</si>
  <si>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</si>
  <si>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</si>
  <si>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</si>
  <si>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</si>
  <si>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</si>
  <si>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</si>
  <si>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</si>
  <si>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</si>
  <si>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</si>
  <si>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</si>
  <si>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</si>
  <si>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</si>
  <si>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</si>
  <si>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</si>
  <si>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</si>
  <si>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</si>
  <si>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</si>
  <si>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</si>
  <si>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</si>
  <si>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</si>
  <si>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</si>
  <si>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</si>
  <si>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</si>
  <si>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</si>
  <si>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</si>
  <si>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</si>
  <si>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</si>
  <si>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</si>
  <si>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</si>
  <si>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</si>
  <si>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</si>
  <si>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</si>
  <si>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</si>
  <si>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</si>
  <si>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</si>
  <si>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</si>
  <si>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</si>
  <si>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</si>
  <si>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</si>
  <si>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</si>
  <si>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</si>
  <si>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</si>
  <si>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</si>
  <si>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</si>
  <si>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</si>
  <si>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</si>
  <si>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</si>
  <si>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</si>
  <si>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</si>
  <si>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</si>
  <si>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</si>
  <si>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</si>
  <si>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</si>
  <si>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</si>
  <si>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</si>
  <si>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</si>
  <si>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</si>
  <si>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</si>
  <si>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</si>
  <si>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</si>
  <si>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</si>
  <si>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</si>
  <si>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</si>
  <si>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</si>
  <si>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</si>
  <si>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</si>
  <si>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</si>
  <si>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</si>
  <si>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</si>
  <si>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</si>
  <si>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</si>
  <si>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</si>
  <si>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</si>
  <si>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</si>
  <si>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</si>
  <si>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</si>
  <si>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</si>
  <si>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</si>
  <si>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</si>
  <si>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</si>
  <si>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</si>
  <si>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</si>
  <si>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</si>
  <si>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</si>
  <si>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</si>
  <si>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</si>
  <si>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</si>
  <si>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</si>
  <si>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</si>
  <si>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</si>
  <si>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</si>
  <si>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</si>
  <si>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</si>
  <si>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</si>
  <si>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</si>
  <si>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</si>
  <si>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</si>
  <si>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</si>
  <si>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</si>
  <si>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</si>
  <si>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</si>
  <si>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</si>
  <si>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</si>
  <si>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</si>
  <si>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</si>
  <si>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</si>
  <si>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</si>
  <si>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</si>
  <si>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</si>
  <si>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</si>
  <si>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</si>
  <si>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</si>
  <si>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</si>
  <si>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</si>
  <si>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</si>
  <si>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</si>
  <si>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</si>
  <si>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</si>
  <si>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</si>
  <si>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</si>
  <si>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</si>
  <si>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</si>
  <si>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</si>
  <si>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</si>
  <si>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</si>
  <si>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</si>
  <si>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</si>
  <si>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</si>
  <si>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</si>
  <si>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</si>
  <si>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</si>
  <si>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</si>
  <si>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</si>
  <si>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</si>
  <si>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</si>
  <si>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</si>
  <si>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</si>
  <si>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</si>
  <si>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</si>
  <si>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</si>
  <si>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</si>
  <si>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</si>
  <si>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</si>
  <si>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</si>
  <si>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</si>
  <si>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</si>
  <si>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</si>
  <si>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</si>
  <si>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</si>
  <si>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</si>
  <si>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</si>
  <si>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</si>
  <si>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</si>
  <si>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</si>
  <si>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</si>
  <si>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</si>
  <si>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</si>
  <si>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</si>
  <si>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</si>
  <si>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</si>
  <si>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</si>
  <si>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</si>
  <si>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</si>
  <si>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</si>
  <si>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</si>
  <si>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</si>
  <si>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</si>
  <si>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</si>
  <si>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</si>
  <si>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</si>
  <si>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</si>
  <si>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</si>
  <si>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</si>
  <si>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</si>
  <si>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</si>
  <si>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</si>
  <si>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</si>
  <si>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</si>
  <si>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</si>
  <si>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</si>
  <si>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</si>
  <si>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</si>
  <si>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</si>
  <si>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</si>
  <si>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</si>
  <si>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</si>
  <si>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</si>
  <si>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</si>
  <si>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</si>
  <si>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</si>
  <si>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</si>
  <si>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</si>
  <si>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</si>
  <si>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</si>
  <si>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</si>
  <si>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</si>
  <si>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</si>
  <si>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</si>
  <si>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</si>
  <si>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</si>
  <si>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</si>
  <si>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</si>
  <si>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</si>
  <si>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</si>
  <si>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</si>
  <si>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</si>
  <si>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</si>
  <si>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</si>
  <si>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</si>
  <si>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</si>
  <si>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</si>
  <si>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</si>
  <si>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</si>
  <si>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</si>
  <si>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</si>
  <si>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</si>
  <si>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</si>
  <si>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</si>
  <si>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</si>
  <si>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</si>
  <si>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</si>
  <si>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</si>
  <si>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</si>
  <si>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</si>
  <si>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</si>
  <si>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</si>
  <si>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</si>
  <si>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</si>
  <si>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</si>
  <si>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</si>
  <si>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</si>
  <si>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</si>
  <si>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</si>
  <si>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</si>
  <si>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</si>
  <si>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</si>
  <si>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</si>
  <si>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</si>
  <si>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</si>
  <si>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</si>
  <si>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</si>
  <si>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</si>
  <si>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</si>
  <si>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</si>
  <si>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</si>
  <si>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</si>
  <si>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</si>
  <si>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</si>
  <si>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</si>
  <si>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</si>
  <si>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</si>
  <si>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</si>
  <si>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</si>
  <si>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</si>
  <si>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</si>
  <si>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</si>
  <si>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</si>
  <si>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</si>
  <si>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</si>
  <si>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</si>
  <si>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</si>
  <si>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</si>
  <si>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</si>
  <si>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</si>
  <si>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</si>
  <si>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</si>
  <si>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</si>
  <si>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</si>
  <si>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</si>
  <si>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</si>
  <si>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</si>
  <si>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</si>
  <si>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</si>
  <si>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</si>
  <si>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</si>
  <si>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</si>
  <si>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</si>
  <si>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</si>
  <si>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</si>
  <si>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</si>
  <si>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</si>
  <si>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</si>
  <si>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</si>
  <si>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</si>
  <si>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</si>
  <si>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</si>
  <si>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</si>
  <si>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</si>
  <si>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</si>
  <si>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</si>
  <si>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</si>
  <si>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</si>
  <si>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</si>
  <si>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</si>
  <si>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</si>
  <si>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</si>
  <si>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</si>
  <si>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</si>
  <si>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</si>
  <si>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</si>
  <si>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</si>
  <si>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</si>
  <si>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</si>
  <si>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</si>
  <si>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</si>
  <si>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</si>
  <si>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</si>
  <si>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</si>
  <si>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</si>
  <si>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</si>
  <si>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</si>
  <si>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</si>
  <si>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</si>
  <si>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</si>
  <si>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</si>
  <si>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</si>
  <si>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</si>
  <si>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</si>
  <si>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</si>
  <si>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</si>
  <si>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</si>
  <si>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</si>
  <si>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</si>
  <si>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</si>
  <si>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</si>
  <si>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</si>
  <si>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</si>
  <si>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</si>
  <si>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</si>
  <si>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</si>
  <si>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</si>
  <si>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</si>
  <si>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</si>
  <si>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</si>
  <si>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</si>
  <si>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</si>
  <si>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</si>
  <si>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</si>
  <si>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</si>
  <si>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</si>
  <si>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</si>
  <si>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</si>
  <si>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</si>
  <si>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</si>
  <si>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</si>
  <si>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</si>
  <si>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</si>
  <si>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</si>
  <si>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</si>
  <si>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</si>
  <si>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</si>
  <si>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</si>
  <si>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</si>
  <si>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</si>
  <si>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</si>
  <si>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</si>
  <si>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</si>
  <si>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</si>
  <si>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</si>
  <si>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</si>
  <si>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</si>
  <si>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</si>
  <si>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</si>
  <si>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</si>
  <si>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</si>
  <si>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</si>
  <si>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</si>
  <si>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</si>
  <si>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</si>
  <si>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</si>
  <si>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</si>
  <si>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</si>
  <si>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</si>
  <si>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</si>
  <si>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</si>
  <si>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</si>
  <si>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</si>
  <si>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</si>
  <si>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</si>
  <si>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</si>
  <si>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</si>
  <si>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</si>
  <si>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</si>
  <si>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</si>
  <si>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</si>
  <si>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</si>
  <si>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</si>
  <si>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</si>
  <si>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</si>
  <si>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</si>
  <si>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</si>
  <si>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</si>
  <si>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</si>
  <si>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</si>
  <si>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</si>
  <si>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</si>
  <si>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</si>
  <si>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</si>
  <si>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</si>
  <si>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</si>
  <si>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</si>
  <si>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</si>
  <si>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</si>
  <si>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</si>
  <si>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</si>
  <si>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</si>
  <si>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</si>
  <si>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</si>
  <si>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</si>
  <si>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</si>
  <si>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</si>
  <si>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</si>
  <si>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</si>
  <si>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</si>
  <si>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</si>
  <si>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</si>
  <si>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</si>
  <si>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</si>
  <si>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</si>
  <si>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</si>
  <si>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</si>
  <si>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</si>
  <si>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</si>
  <si>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</si>
  <si>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</si>
  <si>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</si>
  <si>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</si>
  <si>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</si>
  <si>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</si>
  <si>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</si>
  <si>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</si>
  <si>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</si>
  <si>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</si>
  <si>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</si>
  <si>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</si>
  <si>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</si>
  <si>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</si>
  <si>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</si>
  <si>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</si>
  <si>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</si>
  <si>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</si>
  <si>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</si>
  <si>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</si>
  <si>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</si>
  <si>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</si>
  <si>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</si>
  <si>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</si>
  <si>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</si>
  <si>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</si>
  <si>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</si>
  <si>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</si>
  <si>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</si>
  <si>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</si>
  <si>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</si>
  <si>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</si>
  <si>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</si>
  <si>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</si>
  <si>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</si>
  <si>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</si>
  <si>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</si>
  <si>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</si>
  <si>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</si>
  <si>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</si>
  <si>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</si>
  <si>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</si>
  <si>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</si>
  <si>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</si>
  <si>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</si>
  <si>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</si>
  <si>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</si>
  <si>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</si>
  <si>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</si>
  <si>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</si>
  <si>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</si>
  <si>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</si>
  <si>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</si>
  <si>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</si>
  <si>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</si>
  <si>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</si>
  <si>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</si>
  <si>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</si>
  <si>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</si>
  <si>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</si>
  <si>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</si>
  <si>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</si>
  <si>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</si>
  <si>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</si>
  <si>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</si>
  <si>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</si>
  <si>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</si>
  <si>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</si>
  <si>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</si>
  <si>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</si>
  <si>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</si>
  <si>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</si>
  <si>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</si>
  <si>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</si>
  <si>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</si>
  <si>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</si>
  <si>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</si>
  <si>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</si>
  <si>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</si>
  <si>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</si>
  <si>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</si>
  <si>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</si>
  <si>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</si>
  <si>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</si>
  <si>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</si>
  <si>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</si>
  <si>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</si>
  <si>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</si>
  <si>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</si>
  <si>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</si>
  <si>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</si>
  <si>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</si>
  <si>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</si>
  <si>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</si>
  <si>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</si>
  <si>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</si>
  <si>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</si>
  <si>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</si>
  <si>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</si>
  <si>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</si>
  <si>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</si>
  <si>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</si>
  <si>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</si>
  <si>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</si>
  <si>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</si>
  <si>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</si>
  <si>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</si>
  <si>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</si>
  <si>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</si>
  <si>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</si>
  <si>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</si>
  <si>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</si>
  <si>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</si>
  <si>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</si>
  <si>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</si>
  <si>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</si>
  <si>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</si>
  <si>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</si>
  <si>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</si>
  <si>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</si>
  <si>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</si>
  <si>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</si>
  <si>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</si>
  <si>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</si>
  <si>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</si>
  <si>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</si>
  <si>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</si>
  <si>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</si>
  <si>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</si>
  <si>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</si>
  <si>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</si>
  <si>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</si>
  <si>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</si>
  <si>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</si>
  <si>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</si>
  <si>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</si>
  <si>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</si>
  <si>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</si>
  <si>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</si>
  <si>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</si>
  <si>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</si>
  <si>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</si>
  <si>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</si>
  <si>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</si>
  <si>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</si>
  <si>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</si>
  <si>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</si>
  <si>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</si>
  <si>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</si>
  <si>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</si>
  <si>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</si>
  <si>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</si>
  <si>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</si>
  <si>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</si>
  <si>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</si>
  <si>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</si>
  <si>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</si>
  <si>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</si>
  <si>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</si>
  <si>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</si>
  <si>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</si>
  <si>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</si>
  <si>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</si>
  <si>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</si>
  <si>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</si>
  <si>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</si>
  <si>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</si>
  <si>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</si>
  <si>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</si>
  <si>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</si>
  <si>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</si>
  <si>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</si>
  <si>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</si>
  <si>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</si>
  <si>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</si>
  <si>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</si>
  <si>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</si>
  <si>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</si>
  <si>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</si>
  <si>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</si>
  <si>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</si>
  <si>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</si>
  <si>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</si>
  <si>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</si>
  <si>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</si>
  <si>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</si>
  <si>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</si>
  <si>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</si>
  <si>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</si>
  <si>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</si>
  <si>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</si>
  <si>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</si>
  <si>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</si>
  <si>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</si>
  <si>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</si>
  <si>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</si>
  <si>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</si>
  <si>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</si>
  <si>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</si>
  <si>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</si>
  <si>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</si>
  <si>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</si>
  <si>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</si>
  <si>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</si>
  <si>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</si>
  <si>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</si>
  <si>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</si>
  <si>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</si>
  <si>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</si>
  <si>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</si>
  <si>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</si>
  <si>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</si>
  <si>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</si>
  <si>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</si>
  <si>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</si>
  <si>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</si>
  <si>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</si>
  <si>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</si>
  <si>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</si>
  <si>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</si>
  <si>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</si>
  <si>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</si>
  <si>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</si>
  <si>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</si>
  <si>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</si>
  <si>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</si>
  <si>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</si>
  <si>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</si>
  <si>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</si>
  <si>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</si>
  <si>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</si>
  <si>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</si>
  <si>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</si>
  <si>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</si>
  <si>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</si>
  <si>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</si>
  <si>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</si>
  <si>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</si>
  <si>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</si>
  <si>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</si>
  <si>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</si>
  <si>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</si>
  <si>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</si>
  <si>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</si>
  <si>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</si>
  <si>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</si>
  <si>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</si>
  <si>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</si>
  <si>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</si>
  <si>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</si>
  <si>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</si>
  <si>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</si>
  <si>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</si>
  <si>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</si>
  <si>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</si>
  <si>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</si>
  <si>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</si>
  <si>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</si>
  <si>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</si>
  <si>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</si>
  <si>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</si>
  <si>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</si>
  <si>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</si>
  <si>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</si>
  <si>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</si>
  <si>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</si>
  <si>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</si>
  <si>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</si>
  <si>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</si>
  <si>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</si>
  <si>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</si>
  <si>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</si>
  <si>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</si>
  <si>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</si>
  <si>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</si>
  <si>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</si>
  <si>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</si>
  <si>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</si>
  <si>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</si>
  <si>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</si>
  <si>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</si>
  <si>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</si>
  <si>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</si>
  <si>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</si>
  <si>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</si>
  <si>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</si>
  <si>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</si>
  <si>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</si>
  <si>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</si>
  <si>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</si>
  <si>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</si>
  <si>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</si>
  <si>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</si>
  <si>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</si>
  <si>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</si>
  <si>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</si>
  <si>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</si>
  <si>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</si>
  <si>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</si>
  <si>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</si>
  <si>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</si>
  <si>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</si>
  <si>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</si>
  <si>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</si>
  <si>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</si>
  <si>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</si>
  <si>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</si>
  <si>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</si>
  <si>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</si>
  <si>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</si>
  <si>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</si>
  <si>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</si>
  <si>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</si>
  <si>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</si>
  <si>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</si>
  <si>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</si>
  <si>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</si>
  <si>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</si>
  <si>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</si>
  <si>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</si>
  <si>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</si>
  <si>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</si>
  <si>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</si>
  <si>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</si>
  <si>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</si>
  <si>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</si>
  <si>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</si>
  <si>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</si>
  <si>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</si>
  <si>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</si>
  <si>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</si>
  <si>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</si>
  <si>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</si>
  <si>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</si>
  <si>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</si>
  <si>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</si>
  <si>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</si>
  <si>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</si>
  <si>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</si>
  <si>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</si>
  <si>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</si>
  <si>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</si>
  <si>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</si>
  <si>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</si>
  <si>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</si>
  <si>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</si>
  <si>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</si>
  <si>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</si>
  <si>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</si>
  <si>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</si>
  <si>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</si>
  <si>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</si>
  <si>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</si>
  <si>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</si>
  <si>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</si>
  <si>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</si>
  <si>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</si>
  <si>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</si>
  <si>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</si>
  <si>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</si>
  <si>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</si>
  <si>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</si>
  <si>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</si>
  <si>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</si>
  <si>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</si>
  <si>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</si>
  <si>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</si>
  <si>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</si>
  <si>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</si>
  <si>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</si>
  <si>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</si>
  <si>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</si>
  <si>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</si>
  <si>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</si>
  <si>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</si>
  <si>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</si>
  <si>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</si>
  <si>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</si>
  <si>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</si>
  <si>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</si>
  <si>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</si>
  <si>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</si>
  <si>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</si>
  <si>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</si>
  <si>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</si>
  <si>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</si>
  <si>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</si>
  <si>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</si>
  <si>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</si>
  <si>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</si>
  <si>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</si>
  <si>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</si>
  <si>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</si>
  <si>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</si>
  <si>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</si>
  <si>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</si>
  <si>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</si>
  <si>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</si>
  <si>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</si>
  <si>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</si>
  <si>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</si>
  <si>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</si>
  <si>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</si>
  <si>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</si>
  <si>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</si>
  <si>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</si>
  <si>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</si>
  <si>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</si>
  <si>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</si>
  <si>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</si>
  <si>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</si>
  <si>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</si>
  <si>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</si>
  <si>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</si>
  <si>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</si>
  <si>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</si>
  <si>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</si>
  <si>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</si>
  <si>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</si>
  <si>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</si>
  <si>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</si>
  <si>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</si>
  <si>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</si>
  <si>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</si>
  <si>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</si>
  <si>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</si>
  <si>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</si>
  <si>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</si>
  <si>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</si>
  <si>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</si>
  <si>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</si>
  <si>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</si>
  <si>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</si>
  <si>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</si>
  <si>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</si>
  <si>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</si>
  <si>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</si>
  <si>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</si>
  <si>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</si>
  <si>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</si>
  <si>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</si>
  <si>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</si>
  <si>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</si>
  <si>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</si>
  <si>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</si>
  <si>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</si>
  <si>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</si>
  <si>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</si>
  <si>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</si>
  <si>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</si>
  <si>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</si>
  <si>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</si>
  <si>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</si>
  <si>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</si>
  <si>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</si>
  <si>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</si>
  <si>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</si>
  <si>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</si>
  <si>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</si>
  <si>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</si>
  <si>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</si>
  <si>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</si>
  <si>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</si>
  <si>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</si>
  <si>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</si>
  <si>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</si>
  <si>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</si>
  <si>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</si>
  <si>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</si>
  <si>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</si>
  <si>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</si>
  <si>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</si>
  <si>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</si>
  <si>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</si>
  <si>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</si>
  <si>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</si>
  <si>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</si>
  <si>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</si>
  <si>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</si>
  <si>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</si>
  <si>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</si>
  <si>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</si>
  <si>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</si>
  <si>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</si>
  <si>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</si>
  <si>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</si>
  <si>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</si>
  <si>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</si>
  <si>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</si>
  <si>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</si>
  <si>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</si>
  <si>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</si>
  <si>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</si>
  <si>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</si>
  <si>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</si>
  <si>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</si>
  <si>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</si>
  <si>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</si>
  <si>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</si>
  <si>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</si>
  <si>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</si>
  <si>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</si>
  <si>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</si>
  <si>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</si>
  <si>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</si>
  <si>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</si>
  <si>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</si>
  <si>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</si>
  <si>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</si>
  <si>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</si>
  <si>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</si>
  <si>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</si>
  <si>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</si>
  <si>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</si>
  <si>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</si>
  <si>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</si>
  <si>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</si>
  <si>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</si>
  <si>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</si>
  <si>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</si>
  <si>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</si>
  <si>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</si>
  <si>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</si>
  <si>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</si>
  <si>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</si>
  <si>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</si>
  <si>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</si>
  <si>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</si>
  <si>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</si>
  <si>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</si>
  <si>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</si>
  <si>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</si>
  <si>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</si>
  <si>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</si>
  <si>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</si>
  <si>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</si>
  <si>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</si>
  <si>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</si>
  <si>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</si>
  <si>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</si>
  <si>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</si>
  <si>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</si>
  <si>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</si>
  <si>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</si>
  <si>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</si>
  <si>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</si>
  <si>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</si>
  <si>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</si>
  <si>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</si>
  <si>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</si>
  <si>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</si>
  <si>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</si>
  <si>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</si>
  <si>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</si>
  <si>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</si>
  <si>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</si>
  <si>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</si>
  <si>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</si>
  <si>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</si>
  <si>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</si>
  <si>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</si>
  <si>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</si>
  <si>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</si>
  <si>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</si>
  <si>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</si>
  <si>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</si>
  <si>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</si>
  <si>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</si>
  <si>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</si>
  <si>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</si>
  <si>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</si>
  <si>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</si>
  <si>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</si>
  <si>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</si>
  <si>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</si>
  <si>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</si>
  <si>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</si>
  <si>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</si>
  <si>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</si>
  <si>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</si>
  <si>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</si>
  <si>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</si>
  <si>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</si>
  <si>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</si>
  <si>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</si>
  <si>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</si>
  <si>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</si>
  <si>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</si>
  <si>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</si>
  <si>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</si>
  <si>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</si>
  <si>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</si>
  <si>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</si>
  <si>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</si>
  <si>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</si>
  <si>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</si>
  <si>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</si>
  <si>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</si>
  <si>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</si>
  <si>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</si>
  <si>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</si>
  <si>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</si>
  <si>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</si>
  <si>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</si>
  <si>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</si>
  <si>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</si>
  <si>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</si>
  <si>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</si>
  <si>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</si>
  <si>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</si>
  <si>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</si>
  <si>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</si>
  <si>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</si>
  <si>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</si>
  <si>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</si>
  <si>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</si>
  <si>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</si>
  <si>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</si>
  <si>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</si>
  <si>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</si>
  <si>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</si>
  <si>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</si>
  <si>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</si>
  <si>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</si>
  <si>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</si>
  <si>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</si>
  <si>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</si>
  <si>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</si>
  <si>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</si>
  <si>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</si>
  <si>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</si>
  <si>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</si>
  <si>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</si>
  <si>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</si>
  <si>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</si>
  <si>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</si>
  <si>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</si>
  <si>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</si>
  <si>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</si>
  <si>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</si>
  <si>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</si>
  <si>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</si>
  <si>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</si>
  <si>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</si>
  <si>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</si>
  <si>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</si>
  <si>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</si>
  <si>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</si>
  <si>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</si>
  <si>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</si>
  <si>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</si>
  <si>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</si>
  <si>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</si>
  <si>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</si>
  <si>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</si>
  <si>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</si>
  <si>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</si>
  <si>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</si>
  <si>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</si>
  <si>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</si>
  <si>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</si>
  <si>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</si>
  <si>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</si>
  <si>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</si>
  <si>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</si>
  <si>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</si>
  <si>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</si>
  <si>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</si>
  <si>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</si>
  <si>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</si>
  <si>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</si>
  <si>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</si>
  <si>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</si>
  <si>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</si>
  <si>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</si>
  <si>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</si>
  <si>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</si>
  <si>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</si>
  <si>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</si>
  <si>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</si>
  <si>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</si>
  <si>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</si>
  <si>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</si>
  <si>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</si>
  <si>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</si>
  <si>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</si>
  <si>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</si>
  <si>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</si>
  <si>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</si>
  <si>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</si>
  <si>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</si>
  <si>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</si>
  <si>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</si>
  <si>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</si>
  <si>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</si>
  <si>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</si>
  <si>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</si>
  <si>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</si>
  <si>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</si>
  <si>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</si>
  <si>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</si>
  <si>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</si>
  <si>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</si>
  <si>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</si>
  <si>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</si>
  <si>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</si>
  <si>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</si>
  <si>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</si>
  <si>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</si>
  <si>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</si>
  <si>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</si>
  <si>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</si>
  <si>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</si>
  <si>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</si>
  <si>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</si>
  <si>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</si>
  <si>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</si>
  <si>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</si>
  <si>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</si>
  <si>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</si>
  <si>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</si>
  <si>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</si>
  <si>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</si>
  <si>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</si>
  <si>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</si>
  <si>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</si>
  <si>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</si>
  <si>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</si>
  <si>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</si>
  <si>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</si>
  <si>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</si>
  <si>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</si>
  <si>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</si>
  <si>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</si>
  <si>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</si>
  <si>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</si>
  <si>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</si>
  <si>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</si>
  <si>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</si>
  <si>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</si>
  <si>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</si>
  <si>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</si>
  <si>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</si>
  <si>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</si>
  <si>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</si>
  <si>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</si>
  <si>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</si>
  <si>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</si>
  <si>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</si>
  <si>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</si>
  <si>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</si>
  <si>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</si>
  <si>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</si>
  <si>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</si>
  <si>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</si>
  <si>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</si>
  <si>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</si>
  <si>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</si>
  <si>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</si>
  <si>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</si>
  <si>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</si>
  <si>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</si>
  <si>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</si>
  <si>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</si>
  <si>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</si>
  <si>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</si>
  <si>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</si>
  <si>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</si>
  <si>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</si>
  <si>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</si>
  <si>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</si>
  <si>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</si>
  <si>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</si>
  <si>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</si>
  <si>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</si>
  <si>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</si>
  <si>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</si>
  <si>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</si>
  <si>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</si>
  <si>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</si>
  <si>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</si>
  <si>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</si>
  <si>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</si>
  <si>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</si>
  <si>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</si>
  <si>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</si>
  <si>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</si>
  <si>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</si>
  <si>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</si>
  <si>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</si>
  <si>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</si>
  <si>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</si>
  <si>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</si>
  <si>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</si>
  <si>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</si>
  <si>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</si>
  <si>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</si>
  <si>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</si>
  <si>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</si>
  <si>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</si>
  <si>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</si>
  <si>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</si>
  <si>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</si>
  <si>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</si>
  <si>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</si>
  <si>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</si>
  <si>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</si>
  <si>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</si>
  <si>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</si>
  <si>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</si>
  <si>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</si>
  <si>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</si>
  <si>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</si>
  <si>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</si>
  <si>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</si>
  <si>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</si>
  <si>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</si>
  <si>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</si>
  <si>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</si>
  <si>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</si>
  <si>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</si>
  <si>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</si>
  <si>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</si>
  <si>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</si>
  <si>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</si>
  <si>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</si>
  <si>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</si>
  <si>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</si>
  <si>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</si>
  <si>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</si>
  <si>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</si>
  <si>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</si>
  <si>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</si>
  <si>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</si>
  <si>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</si>
  <si>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</si>
  <si>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</si>
  <si>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</si>
  <si>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</si>
  <si>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</si>
  <si>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</si>
  <si>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</si>
  <si>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</si>
  <si>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</si>
  <si>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</si>
  <si>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</si>
  <si>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</si>
  <si>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</si>
  <si>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</si>
  <si>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</si>
  <si>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</si>
  <si>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</si>
  <si>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</si>
  <si>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</si>
  <si>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</si>
  <si>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</si>
  <si>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</si>
  <si>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</si>
  <si>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</si>
  <si>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</si>
  <si>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</si>
  <si>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</si>
  <si>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</si>
  <si>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</si>
  <si>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</si>
  <si>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</si>
  <si>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</si>
  <si>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</si>
  <si>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</si>
  <si>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</si>
  <si>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</si>
  <si>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</si>
  <si>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</si>
  <si>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</si>
  <si>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</si>
  <si>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</si>
  <si>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</si>
  <si>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</si>
  <si>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</si>
  <si>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</si>
  <si>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</si>
  <si>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</si>
  <si>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</si>
  <si>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</si>
  <si>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</si>
  <si>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</si>
  <si>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</si>
  <si>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</si>
  <si>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</si>
  <si>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</si>
  <si>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</si>
  <si>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</si>
  <si>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</si>
  <si>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</si>
  <si>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</si>
  <si>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</si>
  <si>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</si>
  <si>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</si>
  <si>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</si>
  <si>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</si>
  <si>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</si>
  <si>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</si>
  <si>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</si>
  <si>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</si>
  <si>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</si>
  <si>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</si>
  <si>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</si>
  <si>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</si>
  <si>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</si>
  <si>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</si>
  <si>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</si>
  <si>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</si>
  <si>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</si>
  <si>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</si>
  <si>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</si>
  <si>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</si>
  <si>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</si>
  <si>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</si>
  <si>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</si>
  <si>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</si>
  <si>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</si>
  <si>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</si>
  <si>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</si>
  <si>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</si>
  <si>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</si>
  <si>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</si>
  <si>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</si>
  <si>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</si>
  <si>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</si>
  <si>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</si>
  <si>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</si>
  <si>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</si>
  <si>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</si>
  <si>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</si>
  <si>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</si>
  <si>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</si>
  <si>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</si>
  <si>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</si>
  <si>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</si>
  <si>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</si>
  <si>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</si>
  <si>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</si>
  <si>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</si>
  <si>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</si>
  <si>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</si>
  <si>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</si>
  <si>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</si>
  <si>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</si>
  <si>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</si>
  <si>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</si>
  <si>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</si>
  <si>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</si>
  <si>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</si>
  <si>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</si>
  <si>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</si>
  <si>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</si>
  <si>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</si>
  <si>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</si>
  <si>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</si>
  <si>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</si>
  <si>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</si>
  <si>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</si>
  <si>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</si>
  <si>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</si>
  <si>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</si>
  <si>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</si>
  <si>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</si>
  <si>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</si>
  <si>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</si>
  <si>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</si>
  <si>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</si>
  <si>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</si>
  <si>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</si>
  <si>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</si>
  <si>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</si>
  <si>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</si>
  <si>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</si>
  <si>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</si>
  <si>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</si>
  <si>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</si>
  <si>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</si>
  <si>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</si>
  <si>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</si>
  <si>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</si>
  <si>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</si>
  <si>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</si>
  <si>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</si>
  <si>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</si>
  <si>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</si>
  <si>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</si>
  <si>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</si>
  <si>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</si>
  <si>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</si>
  <si>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</si>
  <si>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</si>
  <si>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</si>
  <si>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</si>
  <si>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</si>
  <si>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</si>
  <si>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</si>
  <si>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</si>
  <si>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</si>
  <si>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</si>
  <si>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</si>
  <si>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</si>
  <si>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</si>
  <si>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</si>
  <si>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</si>
  <si>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</si>
  <si>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</si>
  <si>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</si>
  <si>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</si>
  <si>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</si>
  <si>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</si>
  <si>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</si>
  <si>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</si>
  <si>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</si>
  <si>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</si>
  <si>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</si>
  <si>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</si>
  <si>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</si>
  <si>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</si>
  <si>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</si>
  <si>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</si>
  <si>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</si>
  <si>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</si>
  <si>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</si>
  <si>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</si>
  <si>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</si>
  <si>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</si>
  <si>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</si>
  <si>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</si>
  <si>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</si>
  <si>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</si>
  <si>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</si>
  <si>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</si>
  <si>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</si>
  <si>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</si>
  <si>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</si>
  <si>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</si>
  <si>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</si>
  <si>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</si>
  <si>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</si>
  <si>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</si>
  <si>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</si>
  <si>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</si>
  <si>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</si>
  <si>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</si>
  <si>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</si>
  <si>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</si>
  <si>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</si>
  <si>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</si>
  <si>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</si>
  <si>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</si>
  <si>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</si>
  <si>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</si>
  <si>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</si>
  <si>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</si>
  <si>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</si>
  <si>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</si>
  <si>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</si>
  <si>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</si>
  <si>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</si>
  <si>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</si>
  <si>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</si>
  <si>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</si>
  <si>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</si>
  <si>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</si>
  <si>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</si>
  <si>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</si>
  <si>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</si>
  <si>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</si>
  <si>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</si>
  <si>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</si>
  <si>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</si>
  <si>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</si>
  <si>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</si>
  <si>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</si>
  <si>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</si>
  <si>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</si>
  <si>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</si>
  <si>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</si>
  <si>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</si>
  <si>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</si>
  <si>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</si>
  <si>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</si>
  <si>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</si>
  <si>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</si>
  <si>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</si>
  <si>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</si>
  <si>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</si>
  <si>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</si>
  <si>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</si>
  <si>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</si>
  <si>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</si>
  <si>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</si>
  <si>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</si>
  <si>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</si>
  <si>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</si>
  <si>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</si>
  <si>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</si>
  <si>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</si>
  <si>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</si>
  <si>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</si>
  <si>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</si>
  <si>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</si>
  <si>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</si>
  <si>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</si>
  <si>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</si>
  <si>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</si>
  <si>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</si>
  <si>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</si>
  <si>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</si>
  <si>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</si>
  <si>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</si>
  <si>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</si>
  <si>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</si>
  <si>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</si>
  <si>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</si>
  <si>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</si>
  <si>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</si>
  <si>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</si>
  <si>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</si>
  <si>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</si>
  <si>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</si>
  <si>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</si>
  <si>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</si>
  <si>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</si>
  <si>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</si>
  <si>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</si>
  <si>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</si>
  <si>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</si>
  <si>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</si>
  <si>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</si>
  <si>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</si>
  <si>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</si>
  <si>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</si>
  <si>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</si>
  <si>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</si>
  <si>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</si>
  <si>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</si>
  <si>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</si>
  <si>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</si>
  <si>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</si>
  <si>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</si>
  <si>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</si>
  <si>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</si>
  <si>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</si>
  <si>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</si>
  <si>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</si>
  <si>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</si>
  <si>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</si>
  <si>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</si>
  <si>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</si>
  <si>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</si>
  <si>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</si>
  <si>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</si>
  <si>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</si>
  <si>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</si>
  <si>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</si>
  <si>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</si>
  <si>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</si>
  <si>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</si>
  <si>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</si>
  <si>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</si>
  <si>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</si>
  <si>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</si>
  <si>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</si>
  <si>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</si>
  <si>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</si>
  <si>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</si>
  <si>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</si>
  <si>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</si>
  <si>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</si>
  <si>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</si>
  <si>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</si>
  <si>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</si>
  <si>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</si>
  <si>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</si>
  <si>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</si>
  <si>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</si>
  <si>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</si>
  <si>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</si>
  <si>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</si>
  <si>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</si>
  <si>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</si>
  <si>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</si>
  <si>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</si>
  <si>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</si>
  <si>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</si>
  <si>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</si>
  <si>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</si>
  <si>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</si>
  <si>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</si>
  <si>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</si>
  <si>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</si>
  <si>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</si>
  <si>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</si>
  <si>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</si>
  <si>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</si>
  <si>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</si>
  <si>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</si>
  <si>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</si>
  <si>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</si>
  <si>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</si>
  <si>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</si>
  <si>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</si>
  <si>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</si>
  <si>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</si>
  <si>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</si>
  <si>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</si>
  <si>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</si>
  <si>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</si>
  <si>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</si>
  <si>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</si>
  <si>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</si>
  <si>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</si>
  <si>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</si>
  <si>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</si>
  <si>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</si>
  <si>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</si>
  <si>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</si>
  <si>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</si>
  <si>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</si>
  <si>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</si>
  <si>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</si>
  <si>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</si>
  <si>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</si>
  <si>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</si>
  <si>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</si>
  <si>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</si>
  <si>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</si>
  <si>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</si>
  <si>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</si>
  <si>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</si>
  <si>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</si>
  <si>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</si>
  <si>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</si>
  <si>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</si>
  <si>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</si>
  <si>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</si>
  <si>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</si>
  <si>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</si>
  <si>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</si>
  <si>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</si>
  <si>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</si>
  <si>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</si>
  <si>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</si>
  <si>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</si>
  <si>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</si>
  <si>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</si>
  <si>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</si>
  <si>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</si>
  <si>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</si>
  <si>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</si>
  <si>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</si>
  <si>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</si>
  <si>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</si>
  <si>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</si>
  <si>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</si>
  <si>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</si>
  <si>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</si>
  <si>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</si>
  <si>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</si>
  <si>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</si>
  <si>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</si>
  <si>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</si>
  <si>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</si>
  <si>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</si>
  <si>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</si>
  <si>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</si>
  <si>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</si>
  <si>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</si>
  <si>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</si>
  <si>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</si>
  <si>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</si>
  <si>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</si>
  <si>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</si>
  <si>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</si>
  <si>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</si>
  <si>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</si>
  <si>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</si>
  <si>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</si>
  <si>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</si>
  <si>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</si>
  <si>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</si>
  <si>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</si>
  <si>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</si>
  <si>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</si>
  <si>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</si>
  <si>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</si>
  <si>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</si>
  <si>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</si>
  <si>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</si>
  <si>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</si>
  <si>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</si>
  <si>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</si>
  <si>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</si>
  <si>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</si>
  <si>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</si>
  <si>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</si>
  <si>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</si>
  <si>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</si>
  <si>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</si>
  <si>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</si>
  <si>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</si>
  <si>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</si>
  <si>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</si>
  <si>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</si>
  <si>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</si>
  <si>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</si>
  <si>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</si>
  <si>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</si>
  <si>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</si>
  <si>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</si>
  <si>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</si>
  <si>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</si>
  <si>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</si>
  <si>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</si>
  <si>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</si>
  <si>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</si>
  <si>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</si>
  <si>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</si>
  <si>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</si>
  <si>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</si>
  <si>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</si>
  <si>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</si>
  <si>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</si>
  <si>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</si>
  <si>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</si>
  <si>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</si>
  <si>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</si>
  <si>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</si>
  <si>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</si>
  <si>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</si>
  <si>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</si>
  <si>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</si>
  <si>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</si>
  <si>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</si>
  <si>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</si>
  <si>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</si>
  <si>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</si>
  <si>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</si>
  <si>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</si>
  <si>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</si>
  <si>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</si>
  <si>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</si>
  <si>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</si>
  <si>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</si>
  <si>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</si>
  <si>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</si>
  <si>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</si>
  <si>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</si>
  <si>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</si>
  <si>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</si>
  <si>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</si>
  <si>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</si>
  <si>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</si>
  <si>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</si>
  <si>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</si>
  <si>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</si>
  <si>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</si>
  <si>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</si>
  <si>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</si>
  <si>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</si>
  <si>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</si>
  <si>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</si>
  <si>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</si>
  <si>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</si>
  <si>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</si>
  <si>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</si>
  <si>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</si>
  <si>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</si>
  <si>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</si>
  <si>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</si>
  <si>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</si>
  <si>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</si>
  <si>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</si>
  <si>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</si>
  <si>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</si>
  <si>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</si>
  <si>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</si>
  <si>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</si>
  <si>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</si>
  <si>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</si>
  <si>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</si>
  <si>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</si>
  <si>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</si>
  <si>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</si>
  <si>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</si>
  <si>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</si>
  <si>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</si>
  <si>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</si>
  <si>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</si>
  <si>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</si>
  <si>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</si>
  <si>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</si>
  <si>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</si>
  <si>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</si>
  <si>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</si>
  <si>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</si>
  <si>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</si>
  <si>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</si>
  <si>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</si>
  <si>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</si>
  <si>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</si>
  <si>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</si>
  <si>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</si>
  <si>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</si>
  <si>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</si>
  <si>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</si>
  <si>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</si>
  <si>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</si>
  <si>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</si>
  <si>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</si>
  <si>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</si>
  <si>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</si>
  <si>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</si>
  <si>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</si>
  <si>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</si>
  <si>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</si>
  <si>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</si>
  <si>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</si>
  <si>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</si>
  <si>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</si>
  <si>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</si>
  <si>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</si>
  <si>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</si>
  <si>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</si>
  <si>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</si>
  <si>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</si>
  <si>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</si>
  <si>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</si>
  <si>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</si>
  <si>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</si>
  <si>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</si>
  <si>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</si>
  <si>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</si>
  <si>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</si>
  <si>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</si>
  <si>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</si>
  <si>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</si>
  <si>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</si>
  <si>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</si>
  <si>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</si>
  <si>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</si>
  <si>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</si>
  <si>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</si>
  <si>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</si>
  <si>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</si>
  <si>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</si>
  <si>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</si>
  <si>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</si>
  <si>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</si>
  <si>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</si>
  <si>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</si>
  <si>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</si>
  <si>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</si>
  <si>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</si>
  <si>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</si>
  <si>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</si>
  <si>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</si>
  <si>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</si>
  <si>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</si>
  <si>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</si>
  <si>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</si>
  <si>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</si>
  <si>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</si>
  <si>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</si>
  <si>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</si>
  <si>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</si>
  <si>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</si>
  <si>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</si>
  <si>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</si>
  <si>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</si>
  <si>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</si>
  <si>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</si>
  <si>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</si>
  <si>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</si>
  <si>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</si>
  <si>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</si>
  <si>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</si>
  <si>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</si>
  <si>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</si>
  <si>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</si>
  <si>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</si>
  <si>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</si>
  <si>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</si>
  <si>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</si>
  <si>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</si>
  <si>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</si>
  <si>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</si>
  <si>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</si>
  <si>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</si>
  <si>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</si>
  <si>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</si>
  <si>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</si>
  <si>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</si>
  <si>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</si>
  <si>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</si>
  <si>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</si>
  <si>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</si>
  <si>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</si>
  <si>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</si>
  <si>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</si>
  <si>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</si>
  <si>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</si>
  <si>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</si>
  <si>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</si>
  <si>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</si>
  <si>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</si>
  <si>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</si>
  <si>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</si>
  <si>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</si>
  <si>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</si>
  <si>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</si>
  <si>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</si>
  <si>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</si>
  <si>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</si>
  <si>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</si>
  <si>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</si>
  <si>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</si>
  <si>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</si>
  <si>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</si>
  <si>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</si>
  <si>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</si>
  <si>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</si>
  <si>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</si>
  <si>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</si>
  <si>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</si>
  <si>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</si>
  <si>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</si>
  <si>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</si>
  <si>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</si>
  <si>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</si>
  <si>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</si>
  <si>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</si>
  <si>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</si>
  <si>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</si>
  <si>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</si>
  <si>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</si>
  <si>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</si>
  <si>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</si>
  <si>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</si>
  <si>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</si>
  <si>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</si>
  <si>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</si>
  <si>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</si>
  <si>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</si>
  <si>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</si>
  <si>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</si>
  <si>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</si>
  <si>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</si>
  <si>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</si>
  <si>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</si>
  <si>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</si>
  <si>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</si>
  <si>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</si>
  <si>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</si>
  <si>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</si>
  <si>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</si>
  <si>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</si>
  <si>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</si>
  <si>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</si>
  <si>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</si>
  <si>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</si>
  <si>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</si>
  <si>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</si>
  <si>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</si>
  <si>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</si>
  <si>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</si>
  <si>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</si>
  <si>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</si>
  <si>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</si>
  <si>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</si>
  <si>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</si>
  <si>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</si>
  <si>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</si>
  <si>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</si>
  <si>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</si>
  <si>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</si>
  <si>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</si>
  <si>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</si>
  <si>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</si>
  <si>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</si>
  <si>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</si>
  <si>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</si>
  <si>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</si>
  <si>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</si>
  <si>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</si>
  <si>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</si>
  <si>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</si>
  <si>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</si>
  <si>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</si>
  <si>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</si>
  <si>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</si>
  <si>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</si>
  <si>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</si>
  <si>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</si>
  <si>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</si>
  <si>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</si>
  <si>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</si>
  <si>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</si>
  <si>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</si>
  <si>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</si>
  <si>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</si>
  <si>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</si>
  <si>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</si>
  <si>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</si>
  <si>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</si>
  <si>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</si>
  <si>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</si>
  <si>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</si>
  <si>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</si>
  <si>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</si>
  <si>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</si>
  <si>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</si>
  <si>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</si>
  <si>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</si>
  <si>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</si>
  <si>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</si>
  <si>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</si>
  <si>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</si>
  <si>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</si>
  <si>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</si>
  <si>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</si>
  <si>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</si>
  <si>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</si>
  <si>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</si>
  <si>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</si>
  <si>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</si>
  <si>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</si>
  <si>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</si>
  <si>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</si>
  <si>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</si>
  <si>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</si>
  <si>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</si>
  <si>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</si>
  <si>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</si>
  <si>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</si>
  <si>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</si>
  <si>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</si>
  <si>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</si>
  <si>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</si>
  <si>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</si>
  <si>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</si>
  <si>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</si>
  <si>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</si>
  <si>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</si>
  <si>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</si>
  <si>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</si>
  <si>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</si>
  <si>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</si>
  <si>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</si>
  <si>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</si>
  <si>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</si>
  <si>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</si>
  <si>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</si>
  <si>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</si>
  <si>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</si>
  <si>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</si>
  <si>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</si>
  <si>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</si>
  <si>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</si>
  <si>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</si>
  <si>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</si>
  <si>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</si>
  <si>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</si>
  <si>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</si>
  <si>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</si>
  <si>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</si>
  <si>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</si>
  <si>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</si>
  <si>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</si>
  <si>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</si>
  <si>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</si>
  <si>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</si>
  <si>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</si>
  <si>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</si>
  <si>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</si>
  <si>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</si>
  <si>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</si>
  <si>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</si>
  <si>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</si>
  <si>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</si>
  <si>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</si>
  <si>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</si>
  <si>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</si>
  <si>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</si>
  <si>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</si>
  <si>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</si>
  <si>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</si>
  <si>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</si>
  <si>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</si>
  <si>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</si>
  <si>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</si>
  <si>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</si>
  <si>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</si>
  <si>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</si>
  <si>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</si>
  <si>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</si>
  <si>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</si>
  <si>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</si>
  <si>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</si>
  <si>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</si>
  <si>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</si>
  <si>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</si>
  <si>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</si>
  <si>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</si>
  <si>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</si>
  <si>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</si>
  <si>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</si>
  <si>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</si>
  <si>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</si>
  <si>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</si>
  <si>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</si>
  <si>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</si>
  <si>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</si>
  <si>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</si>
  <si>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</si>
  <si>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</si>
  <si>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</si>
  <si>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</si>
  <si>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</si>
  <si>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</si>
  <si>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</si>
  <si>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</si>
  <si>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</si>
  <si>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</si>
  <si>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</si>
  <si>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</si>
  <si>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</si>
  <si>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</si>
  <si>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</si>
  <si>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</si>
  <si>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</si>
  <si>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</si>
  <si>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</si>
  <si>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</si>
  <si>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</si>
  <si>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</si>
  <si>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</si>
  <si>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</si>
  <si>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</si>
  <si>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</si>
  <si>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</si>
  <si>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</si>
  <si>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</si>
  <si>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</si>
  <si>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</si>
  <si>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</si>
  <si>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</si>
  <si>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</si>
  <si>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</si>
  <si>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</si>
  <si>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</si>
  <si>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</si>
  <si>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</si>
  <si>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</si>
  <si>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</si>
  <si>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</si>
  <si>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</si>
  <si>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</si>
  <si>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</si>
  <si>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</si>
  <si>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</si>
  <si>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</si>
  <si>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</si>
  <si>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</si>
  <si>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</si>
  <si>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</si>
  <si>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</si>
  <si>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</si>
  <si>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</si>
  <si>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</si>
  <si>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</si>
  <si>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</si>
  <si>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</si>
  <si>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</si>
  <si>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</si>
  <si>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</si>
  <si>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</si>
  <si>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</si>
  <si>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</si>
  <si>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</si>
  <si>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</si>
  <si>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</si>
  <si>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</si>
  <si>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</si>
  <si>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</si>
  <si>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</si>
  <si>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</si>
  <si>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</si>
  <si>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</si>
  <si>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</si>
  <si>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</si>
  <si>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</si>
  <si>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</si>
  <si>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</si>
  <si>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</si>
  <si>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</si>
  <si>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</si>
  <si>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</si>
  <si>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</si>
  <si>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</si>
  <si>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</si>
  <si>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</si>
  <si>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</si>
  <si>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</si>
  <si>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</si>
  <si>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</si>
  <si>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</si>
  <si>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</si>
  <si>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</si>
  <si>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</si>
  <si>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</si>
  <si>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</si>
  <si>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</si>
  <si>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</si>
  <si>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</si>
  <si>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</si>
  <si>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</si>
  <si>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</si>
  <si>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</si>
  <si>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</si>
  <si>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</si>
  <si>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</si>
  <si>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</si>
  <si>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</si>
  <si>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</si>
  <si>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</si>
  <si>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</si>
  <si>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</si>
  <si>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</si>
  <si>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</si>
  <si>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</si>
  <si>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</si>
  <si>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</si>
  <si>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</si>
  <si>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</si>
  <si>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</si>
  <si>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</si>
  <si>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</si>
  <si>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</si>
  <si>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</si>
  <si>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</si>
  <si>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</si>
  <si>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</si>
  <si>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</si>
  <si>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</si>
  <si>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</si>
  <si>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</si>
  <si>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</si>
  <si>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</si>
  <si>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</si>
  <si>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</si>
  <si>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</si>
  <si>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</si>
  <si>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</si>
  <si>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</si>
  <si>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</si>
  <si>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</si>
  <si>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</si>
  <si>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</si>
  <si>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</si>
  <si>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</si>
  <si>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</si>
  <si>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</si>
  <si>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</si>
  <si>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</si>
  <si>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</si>
  <si>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</si>
  <si>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</si>
  <si>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</si>
  <si>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</si>
  <si>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</si>
  <si>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</si>
  <si>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</si>
  <si>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</si>
  <si>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</si>
  <si>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</si>
  <si>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</si>
  <si>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</si>
  <si>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</si>
  <si>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</si>
  <si>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</si>
  <si>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</si>
  <si>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</si>
  <si>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</si>
  <si>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</si>
  <si>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</si>
  <si>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</si>
  <si>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</si>
  <si>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</si>
  <si>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</si>
  <si>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</si>
  <si>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</si>
  <si>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</si>
  <si>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</si>
  <si>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</si>
  <si>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</si>
  <si>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</si>
  <si>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</si>
  <si>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</si>
  <si>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</si>
  <si>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</si>
  <si>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</si>
  <si>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</si>
  <si>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</si>
  <si>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</si>
  <si>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</si>
  <si>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</si>
  <si>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</si>
  <si>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</si>
  <si>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</si>
  <si>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</si>
  <si>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</si>
  <si>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</si>
  <si>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</si>
  <si>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</si>
  <si>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</si>
  <si>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</si>
  <si>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</si>
  <si>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</si>
  <si>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</si>
  <si>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</si>
  <si>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</si>
  <si>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</si>
  <si>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</si>
  <si>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</si>
  <si>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</si>
  <si>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</si>
  <si>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</si>
  <si>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</si>
  <si>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</si>
  <si>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</si>
  <si>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</si>
  <si>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</si>
  <si>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</si>
  <si>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</si>
  <si>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</si>
  <si>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</si>
  <si>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</si>
  <si>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</si>
  <si>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</si>
  <si>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</si>
  <si>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</si>
  <si>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</si>
  <si>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</si>
  <si>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</si>
  <si>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</si>
  <si>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</si>
  <si>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</si>
  <si>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</si>
  <si>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</si>
  <si>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</si>
  <si>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</si>
  <si>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</si>
  <si>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</si>
  <si>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</si>
  <si>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</si>
  <si>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</si>
  <si>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</si>
  <si>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</si>
  <si>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</si>
  <si>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</si>
  <si>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</si>
  <si>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</si>
  <si>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</si>
  <si>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</si>
  <si>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</si>
  <si>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</si>
  <si>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</si>
  <si>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</si>
  <si>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</si>
  <si>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</si>
  <si>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</si>
  <si>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</si>
  <si>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</si>
  <si>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</si>
  <si>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</si>
  <si>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</si>
  <si>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</si>
  <si>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</si>
  <si>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</si>
  <si>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</si>
  <si>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</si>
  <si>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</si>
  <si>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</si>
  <si>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</si>
  <si>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</si>
  <si>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</si>
  <si>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</si>
  <si>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</si>
  <si>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</si>
  <si>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</si>
  <si>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</si>
  <si>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</si>
  <si>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</si>
  <si>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</si>
  <si>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</si>
  <si>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</si>
  <si>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</si>
  <si>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</si>
  <si>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</si>
  <si>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</si>
  <si>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</si>
  <si>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</si>
  <si>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</si>
  <si>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</si>
  <si>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</si>
  <si>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</si>
  <si>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</si>
  <si>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</si>
  <si>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</si>
  <si>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</si>
  <si>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</si>
  <si>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</si>
  <si>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</si>
  <si>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</si>
  <si>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</si>
  <si>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</si>
  <si>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</si>
  <si>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</si>
  <si>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</si>
  <si>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</si>
  <si>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</si>
  <si>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</si>
  <si>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</si>
  <si>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</si>
  <si>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</si>
  <si>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</si>
  <si>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</si>
  <si>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</si>
  <si>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</si>
  <si>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</si>
  <si>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</si>
  <si>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</si>
  <si>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</si>
  <si>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</si>
  <si>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</si>
  <si>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</si>
  <si>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</si>
  <si>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</si>
  <si>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</si>
  <si>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</si>
  <si>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</si>
  <si>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</si>
  <si>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</si>
  <si>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</si>
  <si>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</si>
  <si>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</si>
  <si>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</si>
  <si>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</si>
  <si>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</si>
  <si>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</si>
  <si>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</si>
  <si>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</si>
  <si>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</si>
  <si>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</si>
  <si>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</si>
  <si>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</si>
  <si>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</si>
  <si>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</si>
  <si>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</si>
  <si>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</si>
  <si>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</si>
  <si>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</si>
  <si>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</si>
  <si>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</si>
  <si>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</si>
  <si>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</si>
  <si>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</si>
  <si>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</si>
  <si>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</si>
  <si>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</si>
  <si>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</si>
  <si>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</si>
  <si>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</si>
  <si>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</si>
  <si>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</si>
  <si>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</si>
  <si>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</si>
  <si>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</si>
  <si>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</si>
  <si>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</si>
  <si>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</si>
  <si>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</si>
  <si>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</si>
  <si>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</si>
  <si>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</si>
  <si>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</si>
  <si>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</si>
  <si>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</si>
  <si>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</si>
  <si>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</si>
  <si>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</si>
  <si>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</si>
  <si>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</si>
  <si>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</si>
  <si>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</si>
  <si>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</si>
  <si>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</si>
  <si>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</si>
  <si>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</si>
  <si>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</si>
  <si>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</si>
  <si>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</si>
  <si>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</si>
  <si>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</si>
  <si>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</si>
  <si>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</si>
  <si>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</si>
  <si>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</si>
  <si>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</si>
  <si>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</si>
  <si>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</si>
  <si>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</si>
  <si>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</si>
  <si>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</si>
  <si>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</si>
  <si>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</si>
  <si>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</si>
  <si>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</si>
  <si>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</si>
  <si>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</si>
  <si>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</si>
  <si>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</si>
  <si>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</si>
  <si>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</si>
  <si>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</si>
  <si>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</si>
  <si>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</si>
  <si>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</si>
  <si>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</si>
  <si>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</si>
  <si>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</si>
  <si>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</si>
  <si>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</si>
  <si>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</si>
  <si>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</si>
  <si>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</si>
  <si>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</si>
  <si>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</si>
  <si>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</si>
  <si>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</si>
  <si>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</si>
  <si>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</si>
  <si>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</si>
  <si>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</si>
  <si>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</si>
  <si>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</si>
  <si>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</si>
  <si>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</si>
  <si>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</si>
  <si>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</si>
  <si>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</si>
  <si>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</si>
  <si>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</si>
  <si>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</si>
  <si>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</si>
  <si>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</si>
  <si>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</si>
  <si>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</si>
  <si>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</si>
  <si>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</si>
  <si>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</si>
  <si>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</si>
  <si>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</si>
  <si>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</si>
  <si>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</si>
  <si>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</si>
  <si>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</si>
  <si>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</si>
  <si>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</si>
  <si>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</si>
  <si>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</si>
  <si>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</si>
  <si>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</si>
  <si>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</si>
  <si>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</si>
  <si>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</si>
  <si>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</si>
  <si>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</si>
  <si>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</si>
  <si>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</si>
  <si>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</si>
  <si>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</si>
  <si>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</si>
  <si>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</si>
  <si>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</si>
  <si>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</si>
  <si>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</si>
  <si>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</si>
  <si>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</si>
  <si>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</si>
  <si>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</si>
  <si>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</si>
  <si>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</si>
  <si>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</si>
  <si>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</si>
  <si>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</si>
  <si>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</si>
  <si>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</si>
  <si>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</si>
  <si>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</si>
  <si>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</si>
  <si>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</si>
  <si>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</si>
  <si>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</si>
  <si>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</si>
  <si>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</si>
  <si>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</si>
  <si>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</si>
  <si>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</si>
  <si>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</si>
  <si>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</si>
  <si>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</si>
  <si>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</si>
  <si>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</si>
  <si>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</si>
  <si>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</si>
  <si>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</si>
  <si>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</si>
  <si>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</si>
  <si>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</si>
  <si>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</si>
  <si>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</si>
  <si>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</si>
  <si>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</si>
  <si>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</si>
  <si>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</si>
  <si>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</si>
  <si>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</si>
  <si>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</si>
  <si>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</si>
  <si>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</si>
  <si>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</si>
  <si>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</si>
  <si>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</si>
  <si>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</si>
  <si>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</si>
  <si>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</si>
  <si>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</si>
  <si>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</si>
  <si>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</si>
  <si>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</si>
  <si>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</si>
  <si>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</si>
  <si>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</si>
  <si>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</si>
  <si>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</si>
  <si>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</si>
  <si>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</si>
  <si>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</si>
  <si>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</si>
  <si>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</si>
  <si>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</si>
  <si>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</si>
  <si>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</si>
  <si>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</si>
  <si>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</si>
  <si>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</si>
  <si>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</si>
  <si>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</si>
  <si>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</si>
  <si>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</si>
  <si>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</si>
  <si>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</si>
  <si>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</si>
  <si>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</si>
  <si>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</si>
  <si>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</si>
  <si>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</si>
  <si>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</si>
  <si>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</si>
  <si>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</si>
  <si>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</si>
  <si>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</si>
  <si>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</si>
  <si>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</si>
  <si>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</si>
  <si>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</si>
  <si>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</si>
  <si>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</si>
  <si>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</si>
  <si>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</si>
  <si>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</si>
  <si>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</si>
  <si>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</si>
  <si>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</si>
  <si>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</si>
  <si>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</si>
  <si>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</si>
  <si>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</si>
  <si>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</si>
  <si>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</si>
  <si>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</si>
  <si>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</si>
  <si>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</si>
  <si>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</si>
  <si>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</si>
  <si>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</si>
  <si>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</si>
  <si>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</si>
  <si>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</si>
  <si>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</si>
  <si>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</si>
  <si>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</si>
  <si>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</si>
  <si>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</si>
  <si>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</si>
  <si>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</si>
  <si>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</si>
  <si>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</si>
  <si>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</si>
  <si>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</si>
  <si>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</si>
  <si>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</si>
  <si>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</si>
  <si>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</si>
  <si>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</si>
  <si>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</si>
  <si>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</si>
  <si>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</si>
  <si>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</si>
  <si>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</si>
  <si>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</si>
  <si>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</si>
  <si>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</si>
  <si>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</si>
  <si>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</si>
  <si>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</si>
  <si>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</si>
  <si>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</si>
  <si>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</si>
  <si>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</si>
  <si>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</si>
  <si>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</si>
  <si>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</si>
  <si>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</si>
  <si>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</si>
  <si>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</si>
  <si>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</si>
  <si>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</si>
  <si>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</si>
  <si>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</si>
  <si>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</si>
  <si>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</si>
  <si>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</si>
  <si>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</si>
  <si>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</si>
  <si>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</si>
  <si>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</si>
  <si>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</si>
  <si>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</si>
  <si>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</si>
  <si>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</si>
  <si>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</si>
  <si>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</si>
  <si>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</si>
  <si>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</si>
  <si>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</si>
  <si>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</si>
  <si>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</si>
  <si>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</si>
  <si>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</si>
  <si>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</si>
  <si>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</si>
  <si>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</si>
  <si>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</si>
  <si>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</si>
  <si>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</si>
  <si>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</si>
  <si>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</si>
  <si>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</si>
  <si>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</si>
  <si>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</si>
  <si>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</si>
  <si>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</si>
  <si>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</si>
  <si>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</si>
  <si>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</si>
  <si>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</si>
  <si>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</si>
  <si>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</si>
  <si>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</si>
  <si>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</si>
  <si>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</si>
  <si>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</si>
  <si>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</si>
  <si>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</si>
  <si>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</si>
  <si>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</si>
  <si>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</si>
  <si>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</si>
  <si>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</si>
  <si>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</si>
  <si>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</si>
  <si>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</si>
  <si>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</si>
  <si>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</si>
  <si>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</si>
  <si>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</si>
  <si>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</si>
  <si>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</si>
  <si>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</si>
  <si>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</si>
  <si>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</si>
  <si>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</si>
  <si>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</si>
  <si>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</si>
  <si>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</si>
  <si>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</si>
  <si>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</si>
  <si>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</si>
  <si>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</si>
  <si>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</si>
  <si>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</si>
  <si>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</si>
  <si>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</si>
  <si>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</si>
  <si>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</si>
  <si>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</si>
  <si>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</si>
  <si>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</si>
  <si>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</si>
  <si>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</si>
  <si>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</si>
  <si>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</si>
  <si>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</si>
  <si>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</si>
  <si>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</si>
  <si>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</si>
  <si>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</si>
  <si>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</si>
  <si>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</si>
  <si>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</si>
  <si>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</si>
  <si>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</si>
  <si>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</si>
  <si>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</si>
  <si>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</si>
  <si>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</si>
  <si>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</si>
  <si>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</si>
  <si>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</si>
  <si>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</si>
  <si>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</si>
  <si>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</si>
  <si>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</si>
  <si>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</si>
  <si>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</si>
  <si>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</si>
  <si>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</si>
  <si>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</si>
  <si>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</si>
  <si>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</si>
  <si>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</si>
  <si>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</si>
  <si>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</si>
  <si>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</si>
  <si>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</si>
  <si>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</si>
  <si>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</si>
  <si>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</si>
  <si>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</si>
  <si>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</si>
  <si>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</si>
  <si>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</si>
  <si>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</si>
  <si>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</si>
  <si>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</si>
  <si>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</si>
  <si>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</si>
  <si>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</si>
  <si>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</si>
  <si>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</si>
  <si>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</si>
  <si>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</si>
  <si>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</si>
  <si>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</si>
  <si>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</si>
  <si>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</si>
  <si>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</si>
  <si>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</si>
  <si>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</si>
  <si>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</si>
  <si>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</si>
  <si>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</si>
  <si>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</si>
  <si>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</si>
  <si>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</si>
  <si>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</si>
  <si>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</si>
  <si>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</si>
  <si>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</si>
  <si>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</si>
  <si>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</si>
  <si>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</si>
  <si>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</si>
  <si>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</si>
  <si>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</si>
  <si>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</si>
  <si>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</si>
  <si>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</si>
  <si>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</si>
  <si>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</si>
  <si>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</si>
  <si>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</si>
  <si>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</si>
  <si>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</si>
  <si>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</si>
  <si>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</si>
  <si>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</si>
  <si>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</si>
  <si>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</si>
  <si>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</si>
  <si>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</si>
  <si>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</si>
  <si>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</si>
  <si>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</si>
  <si>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</si>
  <si>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</si>
  <si>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</si>
  <si>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</si>
  <si>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</si>
  <si>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</si>
  <si>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</si>
  <si>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</si>
  <si>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</si>
  <si>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</si>
  <si>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</si>
  <si>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</si>
  <si>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</si>
  <si>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</si>
  <si>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</si>
  <si>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</si>
  <si>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</si>
  <si>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</si>
  <si>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</si>
  <si>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</si>
  <si>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</si>
  <si>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</si>
  <si>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</si>
  <si>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</si>
  <si>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</si>
  <si>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</si>
  <si>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</si>
  <si>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</si>
  <si>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</si>
  <si>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</si>
  <si>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</si>
  <si>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</si>
  <si>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</si>
  <si>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</si>
  <si>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</si>
  <si>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</si>
  <si>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</si>
  <si>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</si>
  <si>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</si>
  <si>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</si>
  <si>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</si>
  <si>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</si>
  <si>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</si>
  <si>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</si>
  <si>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</si>
  <si>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</si>
  <si>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</si>
  <si>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</si>
  <si>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</si>
  <si>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</si>
  <si>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</si>
  <si>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</si>
  <si>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</si>
  <si>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</si>
  <si>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</si>
  <si>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</si>
  <si>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</si>
  <si>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</si>
  <si>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</si>
  <si>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</si>
  <si>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</si>
  <si>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</si>
  <si>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</si>
  <si>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</si>
  <si>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</si>
  <si>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</si>
  <si>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</si>
  <si>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</si>
  <si>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</si>
  <si>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</si>
  <si>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</si>
  <si>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</si>
  <si>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</si>
  <si>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</si>
  <si>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</si>
  <si>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</si>
  <si>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</si>
  <si>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</si>
  <si>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</si>
  <si>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</si>
  <si>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</si>
  <si>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</si>
  <si>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</si>
  <si>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</si>
  <si>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</si>
  <si>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</si>
  <si>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</si>
  <si>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</si>
  <si>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</si>
  <si>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</si>
  <si>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</si>
  <si>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</si>
  <si>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</si>
  <si>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</si>
  <si>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</si>
  <si>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</si>
  <si>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</si>
  <si>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</si>
  <si>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</si>
  <si>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</si>
  <si>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</si>
  <si>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</si>
  <si>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</si>
  <si>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</si>
  <si>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</si>
  <si>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</si>
  <si>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</si>
  <si>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</si>
  <si>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</si>
  <si>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</si>
  <si>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</si>
  <si>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</si>
  <si>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</si>
  <si>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</si>
  <si>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</si>
  <si>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</si>
  <si>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</si>
  <si>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</si>
  <si>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</si>
  <si>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</si>
  <si>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</si>
  <si>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</si>
  <si>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</si>
  <si>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</si>
  <si>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</si>
  <si>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</si>
  <si>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</si>
  <si>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</si>
  <si>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</si>
  <si>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</si>
  <si>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</si>
  <si>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</si>
  <si>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</si>
  <si>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</si>
  <si>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</si>
  <si>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</si>
  <si>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</si>
  <si>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</si>
  <si>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</si>
  <si>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</si>
  <si>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</si>
  <si>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</si>
  <si>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</si>
  <si>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</si>
  <si>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</si>
  <si>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</si>
  <si>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</si>
  <si>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</si>
  <si>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</si>
  <si>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</si>
  <si>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</si>
  <si>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</si>
  <si>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</si>
  <si>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</si>
  <si>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</si>
  <si>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</si>
  <si>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</si>
  <si>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</si>
  <si>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</si>
  <si>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</si>
  <si>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</si>
  <si>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</si>
  <si>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</si>
  <si>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</si>
  <si>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</si>
  <si>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</si>
  <si>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</si>
  <si>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</si>
  <si>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</si>
  <si>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</si>
  <si>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</si>
  <si>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</si>
  <si>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</si>
  <si>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</si>
  <si>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</si>
  <si>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</si>
  <si>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</si>
  <si>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</si>
  <si>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</si>
  <si>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</si>
  <si>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</si>
  <si>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</si>
  <si>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</si>
  <si>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</si>
  <si>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</si>
  <si>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</si>
  <si>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</si>
  <si>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</si>
  <si>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</si>
  <si>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</si>
  <si>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</si>
  <si>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</si>
  <si>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</si>
  <si>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</si>
  <si>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</si>
  <si>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</si>
  <si>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</si>
  <si>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</si>
  <si>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</si>
  <si>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</si>
  <si>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</si>
  <si>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</si>
  <si>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</si>
  <si>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</si>
  <si>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</si>
  <si>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</si>
  <si>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</si>
  <si>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</si>
  <si>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</si>
  <si>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</si>
  <si>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</si>
  <si>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</si>
  <si>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</si>
  <si>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</si>
  <si>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</si>
  <si>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</si>
  <si>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</si>
  <si>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</si>
  <si>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</si>
  <si>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</si>
  <si>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</si>
  <si>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</si>
  <si>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</si>
  <si>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</si>
  <si>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</si>
  <si>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</si>
  <si>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</si>
  <si>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</si>
  <si>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</si>
  <si>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</si>
  <si>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</si>
  <si>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</si>
  <si>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</si>
  <si>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</si>
  <si>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</si>
  <si>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</si>
  <si>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</si>
  <si>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</si>
  <si>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</si>
  <si>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</si>
  <si>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</si>
  <si>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</si>
  <si>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</si>
  <si>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</si>
  <si>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</si>
  <si>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</si>
  <si>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</si>
  <si>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</si>
  <si>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</si>
  <si>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</si>
  <si>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</si>
  <si>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</si>
  <si>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</si>
  <si>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</si>
  <si>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</si>
  <si>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</si>
  <si>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</si>
  <si>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</si>
  <si>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</si>
  <si>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</si>
  <si>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</si>
  <si>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</si>
  <si>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</si>
  <si>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</si>
  <si>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</si>
  <si>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</si>
  <si>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</si>
  <si>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</si>
  <si>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</si>
  <si>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</si>
  <si>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</si>
  <si>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</si>
  <si>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</si>
  <si>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</si>
  <si>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</si>
  <si>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</si>
  <si>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</si>
  <si>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</si>
  <si>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</si>
  <si>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</si>
  <si>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</si>
  <si>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</si>
  <si>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</si>
  <si>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</si>
  <si>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</si>
  <si>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</si>
  <si>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</si>
  <si>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</si>
  <si>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</si>
  <si>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</si>
  <si>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</si>
  <si>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</si>
  <si>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</si>
  <si>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</si>
  <si>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</si>
  <si>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</si>
  <si>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</si>
  <si>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</si>
  <si>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</si>
  <si>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</si>
  <si>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</si>
  <si>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</si>
  <si>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</si>
  <si>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</si>
  <si>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</si>
  <si>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</si>
  <si>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</si>
  <si>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</si>
  <si>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</si>
  <si>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</si>
  <si>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</si>
  <si>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</si>
  <si>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</si>
  <si>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</si>
  <si>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</si>
  <si>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</si>
  <si>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</si>
  <si>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</si>
  <si>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</si>
  <si>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</si>
  <si>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</si>
  <si>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</si>
  <si>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</si>
  <si>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</si>
  <si>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</si>
  <si>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</si>
  <si>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</si>
  <si>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</si>
  <si>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</si>
  <si>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</si>
  <si>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</si>
  <si>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</si>
  <si>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</si>
  <si>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</si>
  <si>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</si>
  <si>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</si>
  <si>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</si>
  <si>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</si>
  <si>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</si>
  <si>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</si>
  <si>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</si>
  <si>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</si>
  <si>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</si>
  <si>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</si>
  <si>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</si>
  <si>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</si>
  <si>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</si>
  <si>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</si>
  <si>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</si>
  <si>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</si>
  <si>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</si>
  <si>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</si>
  <si>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</si>
  <si>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</si>
  <si>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</si>
  <si>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</si>
  <si>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</si>
  <si>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</si>
  <si>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</si>
  <si>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</si>
  <si>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</si>
  <si>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</si>
  <si>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</si>
  <si>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</si>
  <si>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</si>
  <si>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</si>
  <si>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</si>
  <si>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</si>
  <si>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</si>
  <si>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</si>
  <si>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</si>
  <si>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</si>
  <si>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</si>
  <si>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</si>
  <si>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</si>
  <si>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</si>
  <si>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</si>
  <si>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</si>
  <si>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</si>
  <si>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</si>
  <si>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</si>
  <si>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</si>
  <si>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</si>
  <si>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</si>
  <si>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</si>
  <si>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</si>
  <si>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</si>
  <si>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</si>
  <si>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</si>
  <si>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</si>
  <si>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</si>
  <si>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</si>
  <si>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</si>
  <si>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</si>
  <si>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</si>
  <si>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</si>
  <si>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</si>
  <si>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</si>
  <si>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</si>
  <si>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</si>
  <si>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</si>
  <si>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</si>
  <si>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</si>
  <si>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</si>
  <si>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</si>
  <si>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</si>
  <si>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</si>
  <si>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</si>
  <si>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</si>
  <si>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</si>
  <si>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</si>
  <si>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</si>
  <si>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</si>
  <si>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</si>
  <si>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</si>
  <si>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</si>
  <si>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</si>
  <si>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</si>
  <si>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</si>
  <si>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</si>
  <si>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</si>
  <si>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</si>
  <si>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</si>
  <si>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</si>
  <si>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</si>
  <si>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</si>
  <si>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</si>
  <si>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</si>
  <si>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</si>
  <si>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</si>
  <si>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</si>
  <si>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</si>
  <si>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</si>
  <si>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</si>
  <si>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</si>
  <si>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</si>
  <si>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</si>
  <si>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</si>
  <si>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</si>
  <si>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</si>
  <si>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</si>
  <si>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</si>
  <si>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</si>
  <si>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</si>
  <si>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</si>
  <si>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</si>
  <si>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</si>
  <si>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</si>
  <si>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</si>
  <si>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</si>
  <si>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</si>
  <si>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</si>
  <si>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</si>
  <si>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</si>
  <si>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</si>
  <si>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</si>
  <si>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</si>
  <si>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</si>
  <si>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</si>
  <si>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</si>
  <si>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</si>
  <si>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</si>
  <si>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</si>
  <si>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</si>
  <si>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</si>
  <si>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</si>
  <si>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</si>
  <si>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</si>
  <si>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</si>
  <si>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</si>
  <si>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</si>
  <si>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</si>
  <si>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</si>
  <si>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</si>
  <si>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</si>
  <si>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</si>
  <si>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</si>
  <si>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</si>
  <si>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</si>
  <si>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</si>
  <si>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</si>
  <si>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</si>
  <si>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</si>
  <si>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</si>
  <si>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</si>
  <si>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</si>
  <si>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</si>
  <si>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</si>
  <si>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</si>
  <si>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</si>
  <si>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</si>
  <si>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</si>
  <si>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</si>
  <si>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</si>
  <si>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</si>
  <si>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</si>
  <si>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</si>
  <si>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</si>
  <si>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</si>
  <si>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</si>
  <si>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</si>
  <si>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</si>
  <si>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</si>
  <si>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</si>
  <si>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</si>
  <si>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</si>
  <si>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</si>
  <si>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</si>
  <si>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</si>
  <si>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</si>
  <si>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</si>
  <si>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</si>
  <si>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</si>
  <si>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</si>
  <si>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</si>
  <si>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</si>
  <si>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</si>
  <si>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</si>
  <si>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</si>
  <si>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</si>
  <si>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</si>
  <si>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</si>
  <si>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</si>
  <si>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</si>
  <si>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</si>
  <si>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</si>
  <si>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</si>
  <si>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</si>
  <si>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</si>
  <si>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</si>
  <si>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</si>
  <si>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</si>
  <si>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</si>
  <si>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</si>
  <si>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</si>
  <si>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</si>
  <si>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</si>
  <si>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</si>
  <si>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</si>
  <si>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</si>
  <si>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</si>
  <si>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</si>
  <si>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</si>
  <si>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</si>
  <si>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</si>
  <si>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</si>
  <si>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</si>
  <si>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</si>
  <si>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</si>
  <si>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</si>
  <si>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</si>
  <si>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</si>
  <si>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</si>
  <si>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</si>
  <si>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</si>
  <si>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</si>
  <si>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</si>
  <si>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</si>
  <si>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</si>
  <si>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</si>
  <si>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</si>
  <si>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</si>
  <si>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</si>
  <si>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</si>
  <si>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</si>
  <si>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</si>
  <si>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</si>
  <si>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</si>
  <si>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</si>
  <si>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</si>
  <si>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</si>
  <si>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</si>
  <si>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</si>
  <si>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</si>
  <si>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</si>
  <si>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</si>
  <si>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</si>
  <si>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</si>
  <si>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</si>
  <si>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</si>
  <si>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</si>
  <si>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</si>
  <si>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</si>
  <si>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</si>
  <si>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</si>
  <si>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</si>
  <si>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</si>
  <si>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</si>
  <si>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</si>
  <si>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</si>
  <si>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</si>
  <si>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</si>
  <si>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</si>
  <si>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</si>
  <si>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</si>
  <si>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</si>
  <si>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</si>
  <si>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</si>
  <si>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</si>
  <si>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</si>
  <si>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</si>
  <si>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</si>
  <si>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</si>
  <si>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</si>
  <si>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</si>
  <si>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</si>
  <si>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</si>
  <si>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</si>
  <si>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</si>
  <si>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</si>
  <si>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</si>
  <si>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</si>
  <si>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</si>
  <si>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</si>
  <si>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</si>
  <si>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</si>
  <si>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</si>
  <si>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</si>
  <si>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</si>
  <si>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</si>
  <si>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</si>
  <si>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</si>
  <si>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</si>
  <si>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</si>
  <si>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</si>
  <si>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</si>
  <si>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</si>
  <si>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</si>
  <si>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</si>
  <si>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</si>
  <si>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</si>
  <si>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</si>
  <si>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</si>
  <si>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</si>
  <si>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</si>
  <si>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</si>
  <si>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</si>
  <si>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</si>
  <si>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</si>
  <si>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</si>
  <si>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</si>
  <si>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</si>
  <si>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</si>
  <si>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</si>
  <si>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</si>
  <si>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</si>
  <si>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</si>
  <si>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</si>
  <si>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</si>
  <si>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</si>
  <si>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</si>
  <si>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</si>
  <si>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</si>
  <si>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</si>
  <si>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</si>
  <si>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</si>
  <si>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</si>
  <si>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</si>
  <si>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</si>
  <si>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</si>
  <si>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</si>
  <si>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</si>
  <si>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</si>
  <si>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</si>
  <si>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</si>
  <si>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</si>
  <si>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</si>
  <si>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</si>
  <si>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</si>
  <si>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</si>
  <si>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</si>
  <si>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</si>
  <si>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</si>
  <si>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</si>
  <si>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</si>
  <si>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</si>
  <si>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</si>
  <si>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</si>
  <si>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</si>
  <si>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</si>
  <si>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</si>
  <si>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</si>
  <si>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</si>
  <si>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</si>
  <si>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</si>
  <si>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</si>
  <si>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</si>
  <si>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</si>
  <si>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</si>
  <si>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</si>
  <si>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</si>
  <si>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</si>
  <si>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</si>
  <si>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</si>
  <si>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</si>
  <si>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</si>
  <si>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</si>
  <si>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</si>
  <si>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</si>
  <si>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</si>
  <si>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</si>
  <si>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</si>
  <si>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</si>
  <si>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</si>
  <si>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</si>
  <si>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</si>
  <si>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</si>
  <si>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</si>
  <si>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</si>
  <si>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</si>
  <si>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</si>
  <si>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</si>
  <si>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</si>
  <si>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</si>
  <si>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</si>
  <si>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</si>
  <si>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</si>
  <si>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</si>
  <si>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</si>
  <si>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</si>
  <si>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</si>
  <si>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</si>
  <si>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</si>
  <si>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</si>
  <si>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</si>
  <si>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</si>
  <si>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</si>
  <si>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</si>
  <si>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</si>
  <si>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</si>
  <si>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</si>
  <si>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</si>
  <si>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</si>
  <si>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</si>
  <si>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</si>
  <si>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</si>
  <si>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</si>
  <si>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</si>
  <si>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</si>
  <si>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</si>
  <si>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</si>
  <si>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</si>
  <si>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</si>
  <si>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</si>
  <si>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</si>
  <si>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</si>
  <si>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</si>
  <si>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</si>
  <si>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</si>
  <si>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</si>
  <si>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</si>
  <si>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</si>
  <si>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</si>
  <si>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</si>
  <si>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</si>
  <si>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</si>
  <si>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</si>
  <si>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</si>
  <si>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</si>
  <si>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</si>
  <si>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</si>
  <si>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</si>
  <si>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</si>
  <si>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</si>
  <si>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</si>
  <si>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</si>
  <si>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</si>
  <si>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</si>
  <si>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</si>
  <si>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</si>
  <si>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</si>
  <si>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</si>
  <si>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</si>
  <si>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</si>
  <si>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</si>
  <si>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</si>
  <si>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</si>
  <si>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</si>
  <si>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</si>
  <si>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</si>
  <si>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</si>
  <si>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</si>
  <si>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</si>
  <si>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</si>
  <si>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</si>
  <si>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</si>
  <si>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</si>
  <si>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</si>
  <si>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</si>
  <si>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</si>
  <si>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</si>
  <si>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</si>
  <si>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</si>
  <si>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</si>
  <si>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</si>
  <si>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</si>
  <si>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</si>
  <si>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</si>
  <si>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</si>
  <si>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</si>
  <si>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</si>
  <si>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</si>
  <si>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</si>
  <si>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</si>
  <si>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</si>
  <si>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</si>
  <si>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</si>
  <si>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</si>
  <si>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</si>
  <si>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</si>
  <si>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</si>
  <si>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</si>
  <si>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</si>
  <si>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</si>
  <si>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</si>
  <si>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</si>
  <si>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</si>
  <si>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</si>
  <si>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</si>
  <si>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</si>
  <si>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</si>
  <si>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</si>
  <si>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</si>
  <si>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</si>
  <si>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</si>
  <si>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</si>
  <si>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</si>
  <si>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</si>
  <si>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</si>
  <si>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</si>
  <si>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</si>
  <si>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</si>
  <si>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</si>
  <si>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</si>
  <si>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</si>
  <si>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</si>
  <si>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</si>
  <si>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</si>
  <si>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</si>
  <si>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</si>
  <si>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</si>
  <si>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</si>
  <si>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</si>
  <si>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</si>
  <si>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</si>
  <si>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</si>
  <si>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</si>
  <si>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</si>
  <si>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</si>
  <si>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</si>
  <si>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</si>
  <si>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</si>
  <si>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</si>
  <si>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</si>
  <si>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</si>
  <si>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</si>
  <si>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</si>
  <si>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</si>
  <si>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</si>
  <si>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</si>
  <si>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</si>
  <si>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</si>
  <si>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</si>
  <si>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</si>
  <si>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</si>
  <si>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</si>
  <si>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</si>
  <si>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</si>
  <si>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</si>
  <si>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</si>
  <si>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</si>
  <si>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</si>
  <si>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</si>
  <si>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</si>
  <si>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</si>
  <si>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</si>
  <si>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</si>
  <si>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</si>
  <si>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</si>
  <si>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</si>
  <si>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</si>
  <si>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</si>
  <si>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</si>
  <si>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</si>
  <si>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</si>
  <si>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</si>
  <si>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</si>
  <si>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</si>
  <si>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</si>
  <si>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</si>
  <si>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</si>
  <si>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</si>
  <si>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</si>
  <si>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</si>
  <si>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</si>
  <si>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</si>
  <si>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</si>
  <si>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</si>
  <si>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</si>
  <si>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</si>
  <si>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</si>
  <si>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</si>
  <si>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</si>
  <si>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</si>
  <si>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</si>
  <si>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</si>
  <si>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</si>
  <si>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</si>
  <si>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</si>
  <si>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</si>
  <si>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</si>
  <si>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</si>
  <si>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</si>
  <si>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</si>
  <si>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</si>
  <si>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</si>
  <si>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</si>
  <si>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</si>
  <si>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</si>
  <si>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</si>
  <si>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</si>
  <si>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</si>
  <si>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</si>
  <si>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</si>
  <si>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</si>
  <si>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</si>
  <si>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</si>
  <si>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</si>
  <si>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</si>
  <si>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</si>
  <si>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</si>
  <si>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</si>
  <si>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</si>
  <si>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</si>
  <si>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</si>
  <si>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</si>
  <si>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</si>
  <si>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</si>
  <si>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</si>
  <si>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</si>
  <si>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</si>
  <si>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</si>
  <si>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</si>
  <si>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</si>
  <si>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</si>
  <si>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</si>
  <si>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</si>
  <si>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</si>
  <si>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</si>
  <si>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</si>
  <si>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</si>
  <si>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</si>
  <si>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</si>
  <si>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</si>
  <si>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</si>
  <si>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</si>
  <si>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</si>
  <si>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</si>
  <si>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</si>
  <si>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</si>
  <si>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</si>
  <si>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</si>
  <si>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</si>
  <si>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</si>
  <si>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</si>
  <si>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</si>
  <si>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</si>
  <si>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</si>
  <si>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</si>
  <si>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</si>
  <si>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</si>
  <si>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</si>
  <si>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</si>
  <si>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</si>
  <si>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</si>
  <si>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</si>
  <si>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</si>
  <si>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</si>
  <si>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</si>
  <si>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</si>
  <si>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</si>
  <si>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</si>
  <si>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</si>
  <si>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</si>
  <si>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</si>
  <si>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</si>
  <si>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</si>
  <si>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</si>
  <si>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</si>
  <si>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</si>
  <si>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</si>
  <si>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</si>
  <si>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</si>
  <si>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</si>
  <si>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</si>
  <si>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</si>
  <si>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</si>
  <si>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</si>
  <si>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</si>
  <si>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</si>
  <si>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</si>
  <si>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</si>
  <si>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</si>
  <si>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</si>
  <si>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</si>
  <si>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</si>
  <si>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</si>
  <si>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</si>
  <si>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</si>
  <si>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</si>
  <si>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</si>
  <si>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</si>
  <si>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</si>
  <si>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</si>
  <si>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</si>
  <si>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</si>
  <si>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</si>
  <si>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</si>
  <si>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</si>
  <si>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</si>
  <si>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</si>
  <si>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</si>
  <si>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</si>
  <si>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</si>
  <si>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</si>
  <si>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</si>
  <si>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</si>
  <si>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</si>
  <si>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</si>
  <si>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</si>
  <si>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</si>
  <si>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</si>
  <si>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</si>
  <si>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</si>
  <si>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</si>
  <si>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</si>
  <si>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</si>
  <si>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</si>
  <si>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</si>
  <si>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</si>
  <si>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</si>
  <si>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</si>
  <si>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</si>
  <si>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</si>
  <si>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</si>
  <si>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</si>
  <si>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</si>
  <si>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</si>
  <si>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</si>
  <si>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</si>
  <si>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</si>
  <si>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</si>
  <si>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</si>
  <si>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</si>
  <si>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</si>
  <si>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</si>
  <si>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</si>
  <si>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</si>
  <si>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</si>
  <si>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</si>
  <si>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</si>
  <si>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</si>
  <si>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</si>
  <si>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</si>
  <si>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</si>
  <si>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</si>
  <si>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</si>
  <si>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</si>
  <si>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</si>
  <si>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</si>
  <si>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</si>
  <si>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</si>
  <si>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</si>
  <si>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</si>
  <si>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</si>
  <si>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</si>
  <si>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</si>
  <si>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</si>
  <si>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</si>
  <si>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</si>
  <si>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</si>
  <si>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</si>
  <si>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</si>
  <si>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</si>
  <si>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</si>
  <si>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</si>
  <si>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</si>
  <si>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</si>
  <si>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</si>
  <si>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</si>
  <si>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</si>
  <si>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</si>
  <si>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</si>
  <si>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</si>
  <si>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</si>
  <si>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</si>
  <si>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</si>
  <si>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</si>
  <si>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</si>
  <si>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</si>
  <si>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</si>
  <si>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</si>
  <si>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</si>
  <si>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</si>
  <si>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</si>
  <si>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</si>
  <si>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</si>
  <si>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</si>
  <si>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</si>
  <si>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</si>
  <si>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</si>
  <si>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</si>
  <si>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</si>
  <si>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</si>
  <si>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</si>
  <si>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</si>
  <si>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</si>
  <si>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</si>
  <si>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</si>
  <si>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</si>
  <si>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</si>
  <si>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</si>
  <si>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</si>
  <si>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</si>
  <si>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</si>
  <si>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</si>
  <si>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</si>
  <si>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</si>
  <si>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</si>
  <si>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</si>
  <si>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</si>
  <si>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</si>
  <si>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</si>
  <si>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</si>
  <si>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</si>
  <si>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</si>
  <si>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</si>
  <si>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</si>
  <si>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</si>
  <si>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</si>
  <si>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</si>
  <si>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</si>
  <si>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</si>
  <si>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</si>
  <si>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</si>
  <si>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</si>
  <si>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</si>
  <si>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</si>
  <si>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</si>
  <si>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</si>
  <si>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</si>
  <si>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</si>
  <si>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</si>
  <si>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</si>
  <si>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</si>
  <si>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</si>
  <si>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</si>
  <si>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</si>
  <si>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</si>
  <si>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</si>
  <si>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</si>
  <si>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</si>
  <si>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</si>
  <si>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</si>
  <si>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</si>
  <si>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</si>
  <si>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</si>
  <si>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</si>
  <si>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</si>
  <si>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</si>
  <si>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</si>
  <si>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</si>
  <si>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</si>
  <si>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</si>
  <si>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</si>
  <si>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</si>
  <si>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</si>
  <si>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</si>
  <si>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</si>
  <si>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</si>
  <si>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</si>
  <si>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</si>
  <si>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</si>
  <si>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</si>
  <si>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</si>
  <si>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</si>
  <si>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</si>
  <si>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</si>
  <si>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</si>
  <si>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</si>
  <si>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</si>
  <si>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</si>
  <si>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</si>
  <si>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</si>
  <si>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</si>
  <si>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</si>
  <si>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</si>
  <si>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</si>
  <si>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</si>
  <si>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</si>
  <si>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</si>
  <si>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</si>
  <si>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</si>
  <si>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</si>
  <si>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</si>
  <si>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</si>
  <si>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</si>
  <si>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</si>
  <si>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</si>
  <si>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</si>
  <si>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</si>
  <si>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</si>
  <si>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</si>
  <si>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</si>
  <si>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</si>
  <si>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</si>
  <si>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</si>
  <si>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</si>
  <si>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</si>
  <si>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</si>
  <si>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</si>
  <si>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</si>
  <si>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</si>
  <si>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</si>
  <si>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</si>
  <si>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</si>
  <si>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</si>
  <si>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</si>
  <si>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</si>
  <si>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</si>
  <si>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</si>
  <si>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</si>
  <si>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</si>
  <si>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</si>
  <si>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</si>
  <si>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</si>
  <si>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</si>
  <si>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</si>
  <si>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</si>
  <si>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</si>
  <si>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</si>
  <si>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</si>
  <si>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</si>
  <si>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</si>
  <si>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</si>
  <si>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</si>
  <si>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</si>
  <si>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</si>
  <si>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</si>
  <si>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</si>
  <si>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</si>
  <si>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</si>
  <si>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</si>
  <si>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</si>
  <si>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</si>
  <si>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</si>
  <si>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</si>
  <si>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</si>
  <si>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</si>
  <si>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</si>
  <si>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</si>
  <si>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</si>
  <si>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</si>
  <si>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</si>
  <si>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</si>
  <si>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</si>
  <si>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</si>
  <si>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</si>
  <si>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</si>
  <si>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</si>
  <si>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</si>
  <si>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</si>
  <si>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</si>
  <si>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</si>
  <si>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</si>
  <si>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</si>
  <si>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</si>
  <si>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</si>
  <si>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</si>
  <si>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</si>
  <si>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</si>
  <si>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</si>
  <si>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</si>
  <si>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</si>
  <si>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</si>
  <si>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</si>
  <si>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</si>
  <si>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</si>
  <si>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</si>
  <si>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</si>
  <si>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</si>
  <si>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</si>
  <si>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</si>
  <si>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</si>
  <si>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</si>
  <si>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</si>
  <si>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</si>
  <si>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</si>
  <si>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</si>
  <si>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</si>
  <si>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</si>
  <si>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</si>
  <si>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</si>
  <si>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</si>
  <si>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</si>
  <si>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</si>
  <si>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</si>
  <si>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</si>
  <si>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</si>
  <si>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</si>
  <si>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</si>
  <si>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</si>
  <si>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</si>
  <si>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</si>
  <si>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</si>
  <si>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</si>
  <si>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</si>
  <si>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</si>
  <si>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</si>
  <si>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</si>
  <si>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</si>
  <si>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</si>
  <si>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</si>
  <si>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</si>
  <si>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</si>
  <si>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</si>
  <si>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</si>
  <si>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</si>
  <si>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</si>
  <si>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</si>
  <si>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</si>
  <si>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</si>
  <si>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</si>
  <si>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</si>
  <si>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</si>
  <si>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</si>
  <si>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</si>
  <si>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</si>
  <si>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</si>
  <si>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</si>
  <si>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</si>
  <si>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</si>
  <si>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</si>
  <si>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</si>
  <si>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</si>
  <si>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</si>
  <si>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</si>
  <si>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</si>
  <si>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</si>
  <si>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</si>
  <si>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</si>
  <si>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</si>
  <si>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</si>
  <si>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</si>
  <si>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</si>
  <si>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</si>
  <si>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</si>
  <si>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</si>
  <si>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</si>
  <si>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</si>
  <si>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</si>
  <si>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</si>
  <si>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</si>
  <si>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</si>
  <si>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</si>
  <si>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</si>
  <si>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</si>
  <si>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</si>
  <si>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</si>
  <si>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</si>
  <si>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</si>
  <si>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</si>
  <si>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</si>
  <si>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</si>
  <si>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</si>
  <si>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</si>
  <si>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</si>
  <si>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</si>
  <si>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</si>
  <si>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</si>
  <si>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</si>
  <si>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</si>
  <si>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</si>
  <si>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</si>
  <si>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</si>
  <si>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</si>
  <si>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</si>
  <si>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</si>
  <si>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</si>
  <si>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</si>
  <si>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</si>
  <si>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</si>
  <si>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</si>
  <si>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</si>
  <si>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</si>
  <si>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</si>
  <si>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</si>
  <si>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</si>
  <si>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</si>
  <si>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</si>
  <si>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</si>
  <si>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</si>
  <si>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</si>
  <si>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</si>
  <si>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</si>
  <si>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</si>
  <si>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</si>
  <si>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</si>
  <si>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</si>
  <si>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</si>
  <si>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</si>
  <si>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</si>
  <si>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</si>
  <si>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</si>
  <si>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</si>
  <si>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</si>
  <si>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</si>
  <si>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</si>
  <si>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</si>
  <si>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</si>
  <si>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</si>
  <si>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</si>
  <si>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</si>
  <si>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</si>
  <si>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</si>
  <si>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</si>
  <si>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</si>
  <si>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</si>
  <si>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</si>
  <si>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</si>
  <si>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</si>
  <si>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</si>
  <si>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</si>
  <si>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</si>
  <si>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</si>
  <si>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</si>
  <si>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</si>
  <si>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</si>
  <si>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</si>
  <si>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</si>
  <si>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</si>
  <si>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</si>
  <si>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</si>
  <si>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</si>
  <si>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</si>
  <si>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</si>
  <si>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</si>
  <si>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</si>
  <si>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</si>
  <si>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</si>
  <si>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</si>
  <si>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</si>
  <si>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</si>
  <si>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</si>
  <si>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</si>
  <si>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</si>
  <si>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</si>
  <si>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</si>
  <si>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</si>
  <si>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</si>
  <si>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</si>
  <si>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</si>
  <si>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</si>
  <si>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</si>
  <si>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</si>
  <si>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</si>
  <si>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</si>
  <si>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</si>
  <si>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</si>
  <si>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</si>
  <si>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</si>
  <si>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</si>
  <si>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</si>
  <si>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</si>
  <si>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</si>
  <si>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</si>
  <si>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</si>
  <si>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</si>
  <si>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</si>
  <si>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</si>
  <si>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</si>
  <si>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</si>
  <si>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</si>
  <si>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</si>
  <si>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</si>
  <si>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</si>
  <si>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</si>
  <si>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</si>
  <si>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</si>
  <si>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</si>
  <si>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</si>
  <si>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</si>
  <si>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</si>
  <si>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</si>
  <si>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</si>
  <si>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</si>
  <si>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</si>
  <si>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</si>
  <si>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</si>
  <si>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</si>
  <si>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</si>
  <si>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</si>
  <si>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</si>
  <si>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</si>
  <si>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</si>
  <si>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</si>
  <si>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</si>
  <si>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</si>
  <si>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</si>
  <si>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</si>
  <si>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</si>
  <si>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</si>
  <si>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</si>
  <si>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</si>
  <si>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</si>
  <si>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</si>
  <si>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</si>
  <si>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</si>
  <si>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</si>
  <si>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</si>
  <si>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</si>
  <si>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</si>
  <si>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</si>
  <si>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</si>
  <si>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</si>
  <si>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</si>
  <si>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</si>
  <si>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</si>
  <si>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</si>
  <si>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</si>
  <si>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</si>
  <si>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</si>
  <si>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</si>
  <si>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</si>
  <si>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</si>
  <si>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</si>
  <si>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</si>
  <si>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</si>
  <si>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</si>
  <si>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</si>
  <si>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</si>
  <si>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</si>
  <si>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</si>
  <si>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</si>
  <si>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</si>
  <si>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</si>
  <si>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</si>
  <si>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</si>
  <si>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</si>
  <si>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</si>
  <si>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</si>
  <si>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</si>
  <si>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</si>
  <si>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</si>
  <si>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</si>
  <si>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</si>
  <si>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</si>
  <si>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</si>
  <si>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</si>
  <si>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</si>
  <si>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</si>
  <si>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</si>
  <si>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</si>
  <si>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</si>
  <si>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</si>
  <si>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</si>
  <si>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</si>
  <si>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</si>
  <si>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</si>
  <si>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</si>
  <si>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</si>
  <si>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</si>
  <si>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</si>
  <si>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</si>
  <si>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</si>
  <si>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</si>
  <si>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</si>
  <si>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</si>
  <si>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</si>
  <si>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</si>
  <si>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</si>
  <si>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</si>
  <si>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</si>
  <si>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</si>
  <si>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</si>
  <si>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</si>
  <si>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</si>
  <si>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</si>
  <si>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</si>
  <si>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</si>
  <si>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</si>
  <si>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</si>
  <si>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</si>
  <si>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</si>
  <si>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</si>
  <si>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</si>
  <si>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</si>
  <si>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</si>
  <si>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</si>
  <si>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</si>
  <si>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</si>
  <si>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</si>
  <si>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</si>
  <si>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</si>
  <si>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</si>
  <si>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</si>
  <si>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</si>
  <si>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</si>
  <si>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</si>
  <si>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</si>
  <si>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</si>
  <si>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</si>
  <si>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</si>
  <si>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</si>
  <si>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</si>
  <si>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</si>
  <si>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</si>
  <si>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</si>
  <si>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</si>
  <si>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</si>
  <si>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</si>
  <si>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</si>
  <si>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</si>
  <si>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</si>
  <si>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</si>
  <si>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</si>
  <si>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</si>
  <si>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</si>
  <si>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</si>
  <si>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</si>
  <si>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</si>
  <si>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</si>
  <si>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</si>
  <si>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</si>
  <si>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</si>
  <si>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</si>
  <si>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</si>
  <si>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</si>
  <si>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</si>
  <si>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</si>
  <si>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</si>
  <si>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</si>
  <si>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</si>
  <si>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</si>
  <si>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</si>
  <si>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</si>
  <si>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</si>
  <si>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</si>
  <si>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</si>
  <si>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</si>
  <si>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</si>
  <si>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</si>
  <si>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</si>
  <si>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</si>
  <si>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</si>
  <si>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</si>
  <si>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</si>
  <si>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</si>
  <si>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</si>
  <si>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</si>
  <si>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</si>
  <si>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</si>
  <si>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</si>
  <si>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</si>
  <si>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</si>
  <si>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</si>
  <si>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</si>
  <si>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</si>
  <si>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</si>
  <si>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</si>
  <si>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</si>
  <si>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</si>
  <si>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</si>
  <si>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</si>
  <si>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</si>
  <si>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</si>
  <si>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</si>
  <si>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</si>
  <si>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</si>
  <si>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</si>
  <si>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</si>
  <si>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</si>
  <si>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</si>
  <si>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</si>
  <si>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</si>
  <si>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</si>
  <si>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</si>
  <si>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</si>
  <si>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</si>
  <si>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</si>
  <si>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</si>
  <si>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</si>
  <si>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</si>
  <si>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</si>
  <si>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</si>
  <si>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</si>
  <si>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</si>
  <si>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</si>
  <si>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</si>
  <si>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</si>
  <si>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</si>
  <si>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</si>
  <si>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</si>
  <si>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</si>
  <si>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</si>
  <si>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</si>
  <si>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</si>
  <si>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</si>
  <si>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</si>
  <si>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</si>
  <si>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</si>
  <si>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</si>
  <si>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</si>
  <si>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</si>
  <si>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</si>
  <si>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</si>
  <si>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</si>
  <si>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</si>
  <si>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</si>
  <si>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</si>
  <si>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</si>
  <si>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</si>
  <si>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</si>
  <si>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</si>
  <si>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</si>
  <si>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</si>
  <si>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</si>
  <si>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</si>
  <si>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</si>
  <si>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</si>
  <si>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</si>
  <si>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</si>
  <si>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</si>
  <si>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</si>
  <si>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</si>
  <si>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</si>
  <si>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</si>
  <si>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</si>
  <si>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</si>
  <si>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</si>
  <si>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</si>
  <si>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</si>
  <si>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</si>
  <si>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</si>
  <si>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</si>
  <si>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</si>
  <si>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</si>
  <si>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</si>
  <si>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</si>
  <si>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</si>
  <si>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</si>
  <si>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</si>
  <si>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</si>
  <si>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</si>
  <si>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</si>
  <si>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</si>
  <si>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</si>
  <si>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</si>
  <si>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</si>
  <si>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</si>
  <si>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</si>
  <si>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</si>
  <si>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</si>
  <si>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</si>
  <si>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</si>
  <si>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</si>
  <si>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</si>
  <si>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</si>
  <si>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</si>
  <si>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</si>
  <si>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</si>
  <si>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</si>
  <si>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</si>
  <si>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</si>
  <si>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</si>
  <si>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</si>
  <si>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</si>
  <si>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</si>
  <si>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</si>
  <si>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</si>
  <si>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</si>
  <si>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</si>
  <si>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</si>
  <si>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</si>
  <si>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</si>
  <si>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</si>
  <si>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</si>
  <si>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</si>
  <si>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</si>
  <si>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</si>
  <si>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</si>
  <si>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</si>
  <si>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</si>
  <si>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</si>
  <si>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</si>
  <si>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</si>
  <si>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</si>
  <si>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</si>
  <si>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</si>
  <si>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</si>
  <si>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</si>
  <si>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</si>
  <si>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</si>
  <si>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</si>
  <si>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</si>
  <si>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</si>
  <si>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</si>
  <si>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</si>
  <si>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</si>
  <si>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</si>
  <si>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</si>
  <si>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</si>
  <si>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</si>
  <si>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</si>
  <si>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</si>
  <si>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</si>
  <si>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</si>
  <si>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</si>
  <si>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</si>
  <si>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</si>
  <si>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</si>
  <si>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</si>
  <si>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</si>
  <si>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</si>
  <si>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</si>
  <si>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</si>
  <si>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</si>
  <si>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</si>
  <si>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</si>
  <si>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</si>
  <si>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</si>
  <si>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</si>
  <si>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</si>
  <si>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</si>
  <si>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</si>
  <si>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</si>
  <si>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</si>
  <si>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</si>
  <si>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</si>
  <si>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</si>
  <si>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</si>
  <si>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</si>
  <si>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</si>
  <si>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</si>
  <si>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</si>
  <si>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</si>
  <si>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</si>
  <si>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</si>
  <si>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</si>
  <si>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</si>
  <si>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</si>
  <si>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</si>
  <si>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</si>
  <si>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</si>
  <si>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</si>
  <si>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</si>
  <si>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</si>
  <si>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</si>
  <si>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</si>
  <si>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</si>
  <si>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</si>
  <si>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</si>
  <si>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</si>
  <si>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</si>
  <si>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</si>
  <si>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</si>
  <si>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</si>
  <si>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</si>
  <si>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</si>
  <si>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</si>
  <si>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</si>
  <si>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</si>
  <si>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</si>
  <si>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</si>
  <si>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</si>
  <si>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</si>
  <si>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</si>
  <si>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</si>
  <si>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</si>
  <si>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</si>
  <si>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</si>
  <si>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</si>
  <si>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</si>
  <si>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</si>
  <si>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</si>
  <si>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</si>
  <si>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</si>
  <si>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</si>
  <si>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</si>
  <si>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</si>
  <si>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</si>
  <si>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</si>
  <si>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</si>
  <si>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</si>
  <si>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</si>
  <si>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</si>
  <si>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</si>
  <si>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</si>
  <si>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</si>
  <si>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</si>
  <si>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</si>
  <si>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</si>
  <si>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</si>
  <si>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</si>
  <si>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</si>
  <si>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</si>
  <si>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</si>
  <si>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</si>
  <si>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</si>
  <si>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</si>
  <si>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</si>
  <si>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</si>
  <si>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</si>
  <si>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</si>
  <si>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</si>
  <si>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</si>
  <si>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</si>
  <si>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</si>
  <si>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</si>
  <si>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</si>
  <si>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</si>
  <si>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</si>
  <si>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</si>
  <si>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</si>
  <si>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</si>
  <si>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</si>
  <si>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</si>
  <si>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</si>
  <si>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</si>
  <si>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</si>
  <si>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</si>
  <si>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</si>
  <si>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</si>
  <si>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</si>
  <si>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</si>
  <si>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</si>
  <si>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</si>
  <si>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</si>
  <si>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</si>
  <si>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</si>
  <si>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</si>
  <si>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</si>
  <si>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</si>
  <si>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</si>
  <si>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</si>
  <si>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</si>
  <si>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</si>
  <si>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</si>
  <si>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</si>
  <si>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</si>
  <si>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</si>
  <si>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</si>
  <si>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</si>
  <si>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</si>
  <si>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</si>
  <si>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</si>
  <si>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</si>
  <si>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</si>
  <si>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</si>
  <si>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</si>
  <si>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</si>
  <si>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</si>
  <si>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</si>
  <si>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</si>
  <si>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</si>
  <si>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</si>
  <si>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</si>
  <si>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</si>
  <si>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</si>
  <si>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</si>
  <si>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</si>
  <si>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</si>
  <si>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</si>
  <si>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</si>
  <si>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</si>
  <si>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</si>
  <si>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</si>
  <si>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</si>
  <si>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</si>
  <si>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</si>
  <si>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</si>
  <si>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</si>
  <si>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</si>
  <si>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</si>
  <si>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</si>
  <si>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</si>
  <si>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</si>
  <si>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</si>
  <si>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</si>
  <si>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</si>
  <si>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</si>
  <si>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</si>
  <si>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</si>
  <si>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</si>
  <si>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</si>
  <si>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</si>
  <si>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</si>
  <si>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</si>
  <si>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</si>
  <si>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</si>
  <si>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</si>
  <si>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</si>
  <si>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</si>
  <si>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</si>
  <si>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</si>
  <si>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</si>
  <si>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</si>
  <si>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</si>
  <si>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</si>
  <si>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</si>
  <si>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</si>
  <si>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</si>
  <si>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</si>
  <si>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</si>
  <si>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</si>
  <si>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</si>
  <si>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</si>
  <si>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</si>
  <si>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</si>
  <si>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</si>
  <si>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</si>
  <si>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</si>
  <si>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</si>
  <si>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</si>
  <si>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</si>
  <si>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</si>
  <si>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</si>
  <si>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</si>
  <si>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</si>
  <si>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</si>
  <si>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</si>
  <si>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</si>
  <si>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</si>
  <si>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</si>
  <si>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</si>
  <si>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</si>
  <si>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</si>
  <si>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</si>
  <si>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</si>
  <si>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</si>
  <si>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</si>
  <si>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</si>
  <si>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</si>
  <si>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</si>
  <si>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</si>
  <si>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</si>
  <si>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</si>
  <si>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</si>
  <si>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</si>
  <si>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</si>
  <si>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</si>
  <si>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</si>
  <si>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</si>
  <si>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</si>
  <si>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</si>
  <si>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</si>
  <si>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</si>
  <si>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</si>
  <si>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</si>
  <si>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</si>
  <si>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</si>
  <si>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</si>
  <si>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</si>
  <si>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</si>
  <si>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</si>
  <si>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</si>
  <si>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</si>
  <si>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</si>
  <si>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</si>
  <si>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</si>
  <si>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</si>
  <si>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</si>
  <si>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</si>
  <si>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</si>
  <si>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</si>
  <si>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</si>
  <si>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</si>
  <si>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</si>
  <si>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</si>
  <si>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</si>
  <si>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</si>
  <si>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</si>
  <si>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</si>
  <si>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</si>
  <si>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</si>
  <si>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</si>
  <si>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</si>
  <si>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</si>
  <si>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</si>
  <si>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</si>
  <si>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</si>
  <si>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</si>
  <si>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</si>
  <si>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</si>
  <si>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</si>
  <si>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</si>
  <si>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</si>
  <si>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</si>
  <si>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</si>
  <si>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</si>
  <si>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</si>
  <si>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</si>
  <si>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</si>
  <si>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</si>
  <si>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</si>
  <si>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</si>
  <si>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</si>
  <si>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</si>
  <si>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</si>
  <si>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</si>
  <si>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</si>
  <si>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</si>
  <si>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</si>
  <si>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</si>
  <si>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</si>
  <si>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</si>
  <si>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</si>
  <si>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</si>
  <si>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</si>
  <si>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</si>
  <si>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</si>
  <si>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</si>
  <si>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</si>
  <si>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</si>
  <si>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</si>
  <si>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</si>
  <si>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</si>
  <si>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</si>
  <si>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</si>
  <si>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</si>
  <si>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</si>
  <si>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</si>
  <si>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</si>
  <si>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</si>
  <si>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</si>
  <si>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</si>
  <si>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</si>
  <si>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</si>
  <si>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</si>
  <si>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</si>
  <si>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</si>
  <si>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</si>
  <si>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</si>
  <si>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</si>
  <si>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</si>
  <si>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</si>
  <si>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</si>
  <si>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</si>
  <si>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</si>
  <si>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</si>
  <si>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</si>
  <si>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</si>
  <si>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</si>
  <si>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</si>
  <si>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</si>
  <si>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</si>
  <si>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</si>
  <si>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</si>
  <si>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</si>
  <si>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</si>
  <si>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</si>
  <si>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</si>
  <si>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</si>
  <si>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</si>
  <si>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</si>
  <si>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</si>
  <si>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</si>
  <si>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</si>
  <si>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</si>
  <si>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</si>
  <si>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</si>
  <si>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</si>
  <si>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</si>
  <si>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</si>
  <si>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</si>
  <si>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</si>
  <si>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</si>
  <si>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</si>
  <si>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</si>
  <si>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</si>
  <si>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</si>
  <si>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</si>
  <si>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</si>
  <si>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</si>
  <si>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</si>
  <si>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</si>
  <si>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</si>
  <si>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</si>
  <si>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</si>
  <si>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</si>
  <si>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</si>
  <si>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</si>
  <si>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</si>
  <si>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</si>
  <si>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</si>
  <si>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</si>
  <si>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</si>
  <si>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</si>
  <si>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</si>
  <si>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</si>
  <si>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</si>
  <si>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</si>
  <si>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</si>
  <si>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</si>
  <si>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</si>
  <si>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</si>
  <si>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</si>
  <si>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</si>
  <si>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</si>
  <si>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</si>
  <si>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</si>
  <si>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</si>
  <si>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</si>
  <si>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</si>
  <si>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</si>
  <si>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</si>
  <si>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</si>
  <si>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</si>
  <si>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</si>
  <si>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</si>
  <si>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</si>
  <si>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</si>
  <si>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</si>
  <si>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</si>
  <si>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</si>
  <si>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</si>
  <si>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</si>
  <si>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</si>
  <si>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</si>
  <si>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</si>
  <si>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</si>
  <si>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</si>
  <si>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</si>
  <si>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</si>
  <si>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</si>
  <si>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</si>
  <si>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</si>
  <si>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</si>
  <si>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</si>
  <si>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</si>
  <si>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</si>
  <si>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</si>
  <si>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</si>
  <si>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</si>
  <si>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</si>
  <si>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</si>
  <si>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</si>
  <si>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</si>
  <si>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</si>
  <si>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</si>
  <si>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</si>
  <si>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</si>
  <si>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</si>
  <si>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</si>
  <si>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</si>
  <si>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</si>
  <si>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</si>
  <si>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</si>
  <si>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</si>
  <si>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</si>
  <si>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</si>
  <si>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</si>
  <si>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</si>
  <si>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</si>
  <si>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</si>
  <si>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</si>
  <si>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</si>
  <si>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</si>
  <si>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</si>
  <si>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</si>
  <si>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</si>
  <si>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</si>
  <si>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</si>
  <si>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</si>
  <si>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</si>
  <si>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</si>
  <si>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</si>
  <si>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</si>
  <si>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</si>
  <si>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</si>
  <si>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</si>
  <si>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</si>
  <si>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</si>
  <si>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</si>
  <si>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</si>
  <si>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</si>
  <si>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</si>
  <si>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</si>
  <si>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</si>
  <si>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</si>
  <si>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</si>
  <si>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</si>
  <si>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</si>
  <si>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</si>
  <si>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</si>
  <si>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</si>
  <si>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</si>
  <si>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</si>
  <si>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</si>
  <si>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</si>
  <si>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</si>
  <si>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</si>
  <si>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</si>
  <si>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</si>
  <si>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</si>
  <si>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</si>
  <si>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</si>
  <si>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</si>
  <si>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</si>
  <si>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</si>
  <si>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</si>
  <si>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</si>
  <si>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</si>
  <si>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</si>
  <si>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</si>
  <si>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</si>
  <si>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</si>
  <si>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</si>
  <si>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</si>
  <si>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</si>
  <si>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</si>
  <si>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</si>
  <si>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</si>
  <si>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</si>
  <si>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</si>
  <si>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</si>
  <si>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</si>
  <si>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</si>
  <si>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</si>
  <si>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</si>
  <si>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</si>
  <si>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</si>
  <si>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</si>
  <si>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</si>
  <si>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</si>
  <si>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</si>
  <si>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</si>
  <si>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</si>
  <si>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</si>
  <si>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</si>
  <si>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</si>
  <si>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</si>
  <si>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</si>
  <si>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</si>
  <si>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</si>
  <si>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</si>
  <si>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</si>
  <si>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</si>
  <si>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</si>
  <si>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</si>
  <si>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</si>
  <si>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</si>
  <si>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</si>
  <si>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</si>
  <si>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</si>
  <si>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</si>
  <si>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</si>
  <si>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</si>
  <si>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</si>
  <si>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</si>
  <si>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</si>
  <si>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</si>
  <si>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</si>
  <si>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</si>
  <si>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</si>
  <si>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</si>
  <si>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</si>
  <si>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</si>
  <si>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</si>
  <si>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</si>
  <si>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</si>
  <si>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</si>
  <si>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</si>
  <si>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</si>
  <si>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</si>
  <si>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</si>
  <si>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</si>
  <si>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</si>
  <si>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</si>
  <si>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</si>
  <si>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</si>
  <si>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</si>
  <si>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</si>
  <si>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</si>
  <si>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</si>
  <si>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</si>
  <si>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</si>
  <si>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</si>
  <si>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</si>
  <si>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</si>
  <si>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</si>
  <si>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</si>
  <si>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</si>
  <si>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</si>
  <si>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</si>
  <si>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</si>
  <si>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</si>
  <si>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</si>
  <si>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</si>
  <si>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</si>
  <si>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</si>
  <si>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</si>
  <si>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</si>
  <si>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</si>
  <si>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</si>
  <si>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</si>
  <si>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</si>
  <si>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</si>
  <si>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</si>
  <si>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</si>
  <si>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</si>
  <si>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</si>
  <si>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</si>
  <si>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</si>
  <si>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</si>
  <si>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</si>
  <si>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</si>
  <si>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</si>
  <si>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</si>
  <si>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</si>
  <si>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</si>
  <si>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</si>
  <si>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</si>
  <si>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</si>
  <si>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</si>
  <si>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</si>
  <si>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</si>
  <si>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</si>
  <si>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</si>
  <si>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</si>
  <si>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</si>
  <si>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</si>
  <si>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</si>
  <si>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</si>
  <si>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</si>
  <si>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</si>
  <si>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</si>
  <si>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</si>
  <si>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</si>
  <si>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</si>
  <si>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</si>
  <si>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</si>
  <si>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</si>
  <si>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</si>
  <si>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</si>
  <si>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</si>
  <si>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</si>
  <si>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</si>
  <si>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</si>
  <si>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</si>
  <si>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</si>
  <si>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</si>
  <si>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</si>
  <si>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</si>
  <si>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</si>
  <si>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</si>
  <si>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</si>
  <si>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</si>
  <si>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</si>
  <si>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</si>
  <si>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</si>
  <si>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</si>
  <si>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</si>
  <si>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</si>
  <si>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</si>
  <si>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</si>
  <si>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</si>
  <si>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</si>
  <si>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</si>
  <si>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</si>
  <si>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</si>
  <si>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</si>
  <si>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</si>
  <si>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</si>
  <si>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</si>
  <si>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</si>
  <si>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</si>
  <si>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</si>
  <si>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</si>
  <si>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</si>
  <si>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</si>
  <si>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</si>
  <si>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</si>
  <si>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</si>
  <si>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</si>
  <si>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</si>
  <si>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</si>
  <si>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</si>
  <si>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</si>
  <si>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</si>
  <si>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</si>
  <si>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</si>
  <si>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</si>
  <si>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</si>
  <si>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</si>
  <si>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</si>
  <si>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</si>
  <si>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</si>
  <si>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</si>
  <si>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</si>
  <si>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</si>
  <si>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</si>
  <si>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</si>
  <si>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</si>
  <si>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</si>
  <si>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</si>
  <si>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</si>
  <si>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</si>
  <si>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</si>
  <si>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</si>
  <si>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</si>
  <si>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</si>
  <si>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</si>
  <si>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</si>
  <si>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</si>
  <si>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</si>
  <si>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</si>
  <si>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</si>
  <si>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</si>
  <si>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</si>
  <si>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</si>
  <si>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</si>
  <si>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</si>
  <si>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</si>
  <si>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</si>
  <si>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</si>
  <si>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</si>
  <si>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</si>
  <si>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</si>
  <si>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</si>
  <si>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</si>
  <si>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</si>
  <si>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</si>
  <si>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</si>
  <si>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</si>
  <si>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</si>
  <si>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</si>
  <si>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</si>
  <si>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</si>
  <si>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</si>
  <si>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</si>
  <si>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</si>
  <si>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</si>
  <si>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</si>
  <si>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</si>
  <si>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</si>
  <si>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</si>
  <si>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</si>
  <si>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</si>
  <si>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</si>
  <si>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</si>
  <si>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</si>
  <si>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</si>
  <si>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</si>
  <si>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</si>
  <si>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</si>
  <si>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</si>
  <si>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</si>
  <si>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</si>
  <si>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</si>
  <si>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</si>
  <si>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</si>
  <si>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</si>
  <si>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</si>
  <si>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</si>
  <si>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</si>
  <si>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</si>
  <si>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</si>
  <si>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</si>
  <si>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</si>
  <si>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</si>
  <si>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</si>
  <si>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</si>
  <si>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</si>
  <si>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</si>
  <si>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</si>
  <si>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</si>
  <si>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</si>
  <si>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</si>
  <si>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</si>
  <si>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</si>
  <si>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</si>
  <si>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</si>
  <si>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</si>
  <si>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</si>
  <si>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</si>
  <si>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</si>
  <si>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</si>
  <si>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</si>
  <si>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</si>
  <si>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</si>
  <si>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</si>
  <si>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</si>
  <si>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</si>
  <si>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</si>
  <si>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</si>
  <si>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</si>
  <si>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</si>
  <si>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</si>
  <si>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</si>
  <si>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</si>
  <si>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</si>
  <si>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</si>
  <si>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</si>
  <si>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</si>
  <si>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</si>
  <si>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</si>
  <si>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</si>
  <si>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</si>
  <si>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</si>
  <si>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</si>
  <si>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</si>
  <si>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</si>
  <si>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</si>
  <si>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</si>
  <si>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</si>
  <si>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</si>
  <si>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</si>
  <si>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</si>
  <si>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</si>
  <si>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</si>
  <si>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</si>
  <si>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</si>
  <si>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</si>
  <si>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</si>
  <si>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</si>
  <si>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</si>
  <si>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</si>
  <si>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</si>
  <si>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</si>
  <si>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</si>
  <si>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</si>
  <si>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</si>
  <si>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</si>
  <si>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</si>
  <si>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</si>
  <si>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</si>
  <si>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</si>
  <si>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</si>
  <si>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</si>
  <si>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</si>
  <si>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</si>
  <si>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</si>
  <si>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</si>
  <si>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</si>
  <si>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</si>
  <si>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</si>
  <si>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</si>
  <si>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</si>
  <si>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</si>
  <si>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</si>
  <si>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</si>
  <si>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</si>
  <si>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</si>
  <si>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</si>
  <si>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</si>
  <si>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</si>
  <si>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</si>
  <si>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</si>
  <si>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</si>
  <si>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</si>
  <si>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</si>
  <si>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</si>
  <si>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</si>
  <si>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</si>
  <si>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</si>
  <si>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</si>
  <si>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</si>
  <si>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</si>
  <si>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</si>
  <si>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</si>
  <si>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</si>
  <si>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</si>
  <si>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</si>
  <si>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</si>
  <si>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</si>
  <si>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</si>
  <si>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</si>
  <si>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</si>
  <si>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</si>
  <si>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</si>
  <si>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</si>
  <si>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</si>
  <si>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</si>
  <si>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</si>
  <si>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</si>
  <si>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</si>
  <si>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</si>
  <si>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</si>
  <si>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</si>
  <si>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</si>
  <si>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</si>
  <si>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</si>
  <si>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</si>
  <si>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</si>
  <si>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</si>
  <si>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</si>
  <si>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</si>
  <si>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</si>
  <si>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</si>
  <si>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</si>
  <si>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</si>
  <si>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</si>
  <si>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</si>
  <si>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</si>
  <si>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</si>
  <si>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</si>
  <si>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</si>
  <si>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</si>
  <si>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</si>
  <si>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</si>
  <si>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</si>
  <si>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</si>
  <si>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</si>
  <si>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</si>
  <si>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</si>
  <si>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</si>
  <si>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</si>
  <si>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</si>
  <si>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</si>
  <si>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</si>
  <si>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</si>
  <si>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</si>
  <si>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</si>
  <si>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</si>
  <si>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</si>
  <si>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</si>
  <si>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</si>
  <si>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</si>
  <si>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</si>
  <si>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</si>
  <si>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</si>
  <si>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</si>
  <si>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</si>
  <si>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</si>
  <si>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</si>
  <si>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</si>
  <si>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</si>
  <si>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</si>
  <si>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</si>
  <si>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</si>
  <si>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</si>
  <si>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</si>
  <si>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</si>
  <si>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</si>
  <si>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</si>
  <si>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</si>
  <si>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</si>
  <si>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</si>
  <si>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</si>
  <si>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</si>
  <si>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</si>
  <si>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</si>
  <si>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</si>
  <si>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</si>
  <si>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</si>
  <si>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</si>
  <si>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</si>
  <si>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</si>
  <si>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</si>
  <si>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</si>
  <si>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</si>
  <si>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</si>
  <si>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</si>
  <si>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</si>
  <si>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</si>
  <si>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</si>
  <si>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</si>
  <si>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</si>
  <si>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</si>
  <si>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</si>
  <si>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</si>
  <si>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</si>
  <si>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</si>
  <si>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</si>
  <si>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</si>
  <si>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</si>
  <si>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</si>
  <si>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</si>
  <si>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</si>
  <si>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</si>
  <si>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</si>
  <si>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</si>
  <si>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</si>
  <si>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</si>
  <si>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</si>
  <si>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</si>
  <si>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</si>
  <si>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</si>
  <si>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</si>
  <si>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</si>
  <si>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</si>
  <si>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</si>
  <si>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</si>
  <si>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</si>
  <si>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</si>
  <si>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</si>
  <si>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</si>
  <si>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</si>
  <si>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</si>
  <si>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</si>
  <si>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</si>
  <si>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</si>
  <si>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</si>
  <si>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</si>
  <si>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</si>
  <si>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</si>
  <si>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</si>
  <si>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</si>
  <si>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</si>
  <si>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</si>
  <si>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</si>
  <si>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</si>
  <si>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</si>
  <si>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</si>
  <si>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</si>
  <si>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</si>
  <si>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</si>
  <si>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</si>
  <si>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</si>
  <si>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</si>
  <si>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</si>
  <si>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</si>
  <si>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</si>
  <si>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</si>
  <si>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</si>
  <si>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</si>
  <si>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</si>
  <si>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</si>
  <si>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</si>
  <si>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</si>
  <si>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</si>
  <si>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</si>
  <si>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</si>
  <si>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</si>
  <si>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</si>
  <si>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</si>
  <si>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</si>
  <si>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</si>
  <si>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</si>
  <si>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</si>
  <si>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</si>
  <si>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</si>
  <si>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</si>
  <si>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</si>
  <si>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</si>
  <si>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</si>
  <si>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</si>
  <si>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</si>
  <si>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</si>
  <si>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</si>
  <si>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</si>
  <si>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</si>
  <si>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</si>
  <si>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</si>
  <si>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</si>
  <si>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</si>
  <si>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</si>
  <si>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</si>
  <si>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</si>
  <si>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</si>
  <si>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</si>
  <si>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</si>
  <si>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</si>
  <si>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</si>
  <si>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</si>
  <si>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</si>
  <si>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</si>
  <si>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</si>
  <si>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</si>
  <si>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</si>
  <si>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</si>
  <si>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</si>
  <si>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</si>
  <si>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</si>
  <si>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</si>
  <si>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</si>
  <si>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</si>
  <si>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</si>
  <si>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</si>
  <si>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</si>
  <si>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</si>
  <si>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</si>
  <si>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</si>
  <si>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</si>
  <si>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</si>
  <si>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</si>
  <si>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</si>
  <si>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</si>
  <si>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</si>
  <si>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</si>
  <si>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</si>
  <si>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</si>
  <si>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</si>
  <si>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</si>
  <si>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</si>
  <si>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</si>
  <si>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</si>
  <si>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</si>
  <si>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</si>
  <si>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</si>
  <si>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</si>
  <si>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</si>
  <si>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</si>
  <si>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</si>
  <si>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</si>
  <si>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</si>
  <si>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</si>
  <si>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</si>
  <si>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</si>
  <si>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</si>
  <si>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</si>
  <si>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</si>
  <si>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</si>
  <si>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</si>
  <si>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</si>
  <si>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</si>
  <si>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</si>
  <si>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</si>
  <si>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</si>
  <si>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</si>
  <si>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</si>
  <si>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</si>
  <si>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</si>
  <si>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</si>
  <si>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</si>
  <si>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</si>
  <si>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</si>
  <si>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</si>
  <si>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</si>
  <si>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</si>
  <si>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</si>
  <si>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</si>
  <si>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</si>
  <si>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</si>
  <si>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</si>
  <si>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</si>
  <si>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</si>
  <si>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</si>
  <si>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</si>
  <si>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</si>
  <si>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</si>
  <si>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</si>
  <si>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</si>
  <si>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</si>
  <si>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</si>
  <si>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</si>
  <si>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</si>
  <si>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</si>
  <si>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</si>
  <si>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</si>
  <si>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</si>
  <si>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</si>
  <si>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</si>
  <si>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</si>
  <si>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</si>
  <si>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</si>
  <si>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</si>
  <si>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</si>
  <si>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</si>
  <si>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</si>
  <si>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</si>
  <si>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</si>
  <si>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</si>
  <si>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</si>
  <si>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</si>
  <si>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</si>
  <si>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</si>
  <si>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</si>
  <si>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</si>
  <si>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</si>
  <si>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</si>
  <si>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</si>
  <si>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</si>
  <si>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</si>
  <si>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</si>
  <si>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</si>
  <si>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</si>
  <si>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</si>
  <si>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</si>
  <si>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</si>
  <si>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</si>
  <si>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</si>
  <si>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</si>
  <si>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</si>
  <si>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</si>
  <si>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</si>
  <si>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</si>
  <si>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</si>
  <si>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</si>
  <si>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</si>
  <si>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</si>
  <si>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</si>
  <si>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</si>
  <si>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</si>
  <si>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</si>
  <si>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</si>
  <si>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</si>
  <si>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</si>
  <si>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</si>
  <si>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</si>
  <si>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</si>
  <si>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</si>
  <si>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</si>
  <si>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</si>
  <si>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</si>
  <si>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</si>
  <si>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</si>
  <si>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</si>
  <si>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</si>
  <si>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</si>
  <si>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</si>
  <si>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</si>
  <si>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</si>
  <si>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</si>
  <si>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</si>
  <si>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</si>
  <si>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</si>
  <si>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</si>
  <si>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</si>
  <si>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</si>
  <si>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</si>
  <si>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</si>
  <si>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</si>
  <si>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</si>
  <si>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</si>
  <si>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</si>
  <si>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</si>
  <si>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</si>
  <si>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</si>
  <si>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</si>
  <si>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</si>
  <si>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</si>
  <si>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</si>
  <si>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</si>
  <si>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</si>
  <si>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</si>
  <si>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</si>
  <si>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</si>
  <si>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</si>
  <si>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</si>
  <si>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</si>
  <si>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</si>
  <si>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</si>
  <si>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</si>
  <si>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</si>
  <si>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</si>
  <si>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</si>
  <si>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</si>
  <si>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</si>
  <si>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</si>
  <si>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</si>
  <si>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</si>
  <si>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</si>
  <si>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</si>
  <si>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</si>
  <si>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</si>
  <si>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</si>
  <si>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</si>
  <si>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</si>
  <si>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</si>
  <si>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</si>
  <si>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</si>
  <si>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</si>
  <si>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</si>
  <si>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</si>
  <si>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</si>
  <si>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</si>
  <si>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</si>
  <si>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</si>
  <si>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</si>
  <si>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</si>
  <si>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</si>
  <si>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</si>
  <si>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</si>
  <si>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</si>
  <si>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</si>
  <si>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</si>
  <si>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</si>
  <si>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</si>
  <si>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</si>
  <si>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</si>
  <si>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</si>
  <si>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</si>
  <si>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</si>
  <si>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</si>
  <si>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</si>
  <si>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</si>
  <si>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</si>
  <si>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</si>
  <si>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</si>
  <si>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</si>
  <si>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</si>
  <si>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</si>
  <si>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</si>
  <si>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</si>
  <si>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</si>
  <si>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</si>
  <si>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</si>
  <si>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</si>
  <si>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</si>
  <si>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</si>
  <si>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</si>
  <si>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</si>
  <si>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</si>
  <si>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</si>
  <si>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</si>
  <si>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</si>
  <si>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</si>
  <si>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</si>
  <si>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</si>
  <si>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</si>
  <si>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</si>
  <si>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</si>
  <si>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</si>
  <si>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</si>
  <si>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</si>
  <si>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</si>
  <si>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</si>
  <si>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</si>
  <si>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</si>
  <si>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</si>
  <si>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</si>
  <si>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</si>
  <si>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</si>
  <si>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</si>
  <si>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</si>
  <si>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</si>
  <si>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</si>
  <si>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</si>
  <si>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</si>
  <si>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</si>
  <si>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</si>
  <si>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</si>
  <si>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</si>
  <si>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</si>
  <si>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</si>
  <si>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</si>
  <si>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</si>
  <si>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</si>
  <si>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</si>
  <si>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</si>
  <si>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</si>
  <si>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</si>
  <si>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</si>
  <si>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</si>
  <si>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</si>
  <si>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</si>
  <si>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</si>
  <si>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</si>
  <si>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</si>
  <si>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</si>
  <si>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</si>
  <si>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</si>
  <si>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</si>
  <si>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</si>
  <si>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</si>
  <si>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</si>
  <si>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</si>
  <si>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</si>
  <si>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</si>
  <si>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</si>
  <si>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</si>
  <si>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</si>
  <si>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</si>
  <si>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</si>
  <si>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</si>
  <si>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</si>
  <si>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</si>
  <si>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</si>
  <si>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</si>
  <si>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</si>
  <si>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</si>
  <si>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</si>
  <si>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</si>
  <si>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</si>
  <si>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</si>
  <si>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</si>
  <si>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</si>
  <si>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</si>
  <si>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</si>
  <si>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</si>
  <si>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</si>
  <si>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</si>
  <si>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</si>
  <si>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</si>
  <si>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</si>
  <si>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</si>
  <si>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</si>
  <si>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</si>
  <si>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</si>
  <si>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</si>
  <si>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</si>
  <si>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</si>
  <si>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</si>
  <si>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</si>
  <si>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</si>
  <si>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</si>
  <si>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</si>
  <si>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</si>
  <si>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</si>
  <si>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</si>
  <si>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</si>
  <si>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</si>
  <si>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</si>
  <si>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</si>
  <si>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</si>
  <si>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</si>
  <si>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</si>
  <si>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</si>
  <si>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</si>
  <si>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</si>
  <si>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</si>
  <si>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</si>
  <si>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</si>
  <si>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</si>
  <si>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</si>
  <si>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</si>
  <si>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</si>
  <si>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</si>
  <si>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</si>
  <si>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</si>
  <si>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</si>
  <si>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</si>
  <si>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</si>
  <si>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</si>
  <si>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</si>
  <si>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</si>
  <si>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</si>
  <si>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</si>
  <si>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</si>
  <si>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</si>
  <si>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</si>
  <si>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</si>
  <si>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</si>
  <si>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</si>
  <si>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</si>
  <si>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</si>
  <si>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</si>
  <si>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</si>
  <si>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</si>
  <si>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</si>
  <si>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</si>
  <si>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</si>
  <si>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</si>
  <si>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</si>
  <si>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</si>
  <si>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</si>
  <si>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</si>
  <si>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</si>
  <si>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</si>
  <si>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</si>
  <si>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</si>
  <si>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</si>
  <si>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</si>
  <si>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</si>
  <si>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</si>
  <si>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</si>
  <si>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</si>
  <si>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</si>
  <si>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</si>
  <si>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</si>
  <si>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</si>
  <si>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</si>
  <si>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</si>
  <si>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</si>
  <si>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</si>
  <si>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</si>
  <si>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</si>
  <si>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</si>
  <si>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</si>
  <si>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</si>
  <si>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</si>
  <si>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</si>
  <si>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</si>
  <si>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</si>
  <si>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</si>
  <si>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</si>
  <si>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</si>
  <si>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</si>
  <si>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</si>
  <si>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</si>
  <si>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</si>
  <si>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</si>
  <si>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</si>
  <si>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</si>
  <si>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</si>
  <si>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</si>
  <si>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</si>
  <si>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</si>
  <si>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</si>
  <si>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</si>
  <si>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</si>
  <si>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</si>
  <si>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</si>
  <si>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</si>
  <si>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</si>
  <si>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</si>
  <si>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</si>
  <si>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</si>
  <si>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</si>
  <si>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</si>
  <si>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</si>
  <si>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</si>
  <si>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</si>
  <si>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</si>
  <si>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</si>
  <si>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</si>
  <si>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</si>
  <si>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</si>
  <si>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</si>
  <si>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</si>
  <si>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</si>
  <si>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</si>
  <si>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</si>
  <si>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</si>
  <si>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</si>
  <si>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</si>
  <si>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</si>
  <si>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</si>
  <si>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</si>
  <si>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</si>
  <si>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</si>
  <si>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</si>
  <si>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</si>
  <si>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</si>
  <si>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</si>
  <si>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</si>
  <si>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</si>
  <si>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</si>
  <si>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</si>
  <si>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</si>
  <si>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</si>
  <si>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</si>
  <si>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</si>
  <si>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</si>
  <si>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</si>
  <si>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</si>
  <si>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</si>
  <si>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</si>
  <si>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</si>
  <si>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</si>
  <si>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</si>
  <si>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</si>
  <si>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</si>
  <si>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</si>
  <si>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</si>
  <si>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</si>
  <si>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</si>
  <si>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</si>
  <si>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</si>
  <si>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</si>
  <si>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</si>
  <si>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</si>
  <si>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</si>
  <si>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</si>
  <si>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</si>
  <si>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</si>
  <si>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</si>
  <si>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</si>
  <si>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</si>
  <si>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</si>
  <si>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</si>
  <si>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</si>
  <si>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</si>
  <si>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</si>
  <si>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</si>
  <si>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</si>
  <si>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</si>
  <si>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</si>
  <si>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</si>
  <si>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</si>
  <si>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</si>
  <si>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</si>
  <si>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</si>
  <si>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</si>
  <si>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</si>
  <si>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</si>
  <si>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</si>
  <si>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</si>
  <si>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</si>
  <si>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</si>
  <si>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</si>
  <si>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</si>
  <si>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</si>
  <si>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</si>
  <si>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</si>
  <si>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</si>
  <si>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</si>
  <si>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</si>
  <si>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</si>
  <si>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</si>
  <si>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</si>
  <si>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</si>
  <si>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</si>
  <si>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</si>
  <si>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</si>
  <si>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</si>
  <si>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</si>
  <si>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</si>
  <si>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</si>
  <si>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</si>
  <si>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</si>
  <si>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</si>
  <si>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</si>
  <si>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</si>
  <si>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</si>
  <si>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</si>
  <si>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</si>
  <si>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</si>
  <si>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</si>
  <si>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</si>
  <si>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</si>
  <si>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</si>
  <si>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</si>
  <si>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</si>
  <si>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</si>
  <si>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</si>
  <si>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</si>
  <si>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</si>
  <si>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</si>
  <si>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</si>
  <si>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</si>
  <si>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</si>
  <si>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</si>
  <si>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</si>
  <si>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</si>
  <si>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</si>
  <si>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</si>
  <si>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</si>
  <si>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</si>
  <si>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</si>
  <si>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</si>
  <si>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</si>
  <si>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</si>
  <si>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</si>
  <si>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</si>
  <si>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</si>
  <si>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</si>
  <si>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</si>
  <si>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</si>
  <si>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</si>
  <si>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</si>
  <si>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</si>
  <si>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</si>
  <si>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</si>
  <si>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</si>
  <si>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</si>
  <si>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</si>
  <si>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</si>
  <si>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</si>
  <si>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</si>
  <si>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</si>
  <si>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</si>
  <si>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</si>
  <si>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</si>
  <si>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</si>
  <si>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</si>
  <si>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</si>
  <si>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</si>
  <si>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</si>
  <si>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</si>
  <si>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</si>
  <si>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</si>
  <si>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</si>
  <si>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</si>
  <si>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</si>
  <si>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</si>
  <si>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</si>
  <si>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</si>
  <si>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</si>
  <si>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</si>
  <si>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</si>
  <si>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</si>
  <si>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</si>
  <si>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</si>
  <si>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</si>
  <si>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</si>
  <si>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</si>
  <si>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</si>
  <si>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</si>
  <si>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</si>
  <si>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</si>
  <si>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</si>
  <si>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</si>
  <si>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</si>
  <si>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</si>
  <si>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</si>
  <si>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</si>
  <si>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</si>
  <si>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</si>
  <si>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</si>
  <si>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</si>
  <si>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</si>
  <si>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</si>
  <si>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</si>
  <si>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</si>
  <si>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</si>
  <si>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</si>
  <si>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</si>
  <si>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</si>
  <si>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</si>
  <si>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</si>
  <si>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</si>
  <si>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</si>
  <si>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</si>
  <si>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</si>
  <si>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</si>
  <si>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</si>
  <si>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</si>
  <si>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</si>
  <si>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</si>
  <si>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</si>
  <si>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</si>
  <si>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</si>
  <si>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</si>
  <si>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</si>
  <si>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</si>
  <si>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</si>
  <si>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</si>
  <si>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</si>
  <si>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</si>
  <si>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</si>
  <si>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</si>
  <si>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</si>
  <si>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</si>
  <si>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</si>
  <si>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</si>
  <si>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</si>
  <si>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</si>
  <si>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</si>
  <si>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</si>
  <si>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</si>
  <si>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</si>
  <si>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</si>
  <si>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</si>
  <si>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</si>
  <si>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</si>
  <si>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</si>
  <si>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</si>
  <si>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</si>
  <si>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</si>
  <si>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</si>
  <si>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</si>
  <si>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</si>
  <si>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</si>
  <si>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</si>
  <si>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</si>
  <si>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</si>
  <si>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</si>
  <si>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</si>
  <si>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</si>
  <si>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</si>
  <si>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</si>
  <si>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</si>
  <si>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</si>
  <si>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</si>
  <si>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</si>
  <si>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</si>
  <si>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</si>
  <si>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</si>
  <si>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</si>
  <si>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</si>
  <si>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</si>
  <si>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</si>
  <si>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</si>
  <si>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</si>
  <si>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</si>
  <si>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</si>
  <si>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</si>
  <si>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</si>
  <si>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</si>
  <si>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</si>
  <si>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</si>
  <si>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</si>
  <si>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</si>
  <si>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</si>
  <si>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</si>
  <si>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</si>
  <si>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</si>
  <si>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</si>
  <si>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</si>
  <si>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</si>
  <si>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</si>
  <si>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</si>
  <si>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</si>
  <si>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</si>
  <si>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</si>
  <si>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</si>
  <si>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</si>
  <si>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</si>
  <si>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</si>
  <si>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</si>
  <si>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</si>
  <si>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</si>
  <si>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</si>
  <si>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</si>
  <si>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</si>
  <si>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</si>
  <si>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</si>
  <si>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</si>
  <si>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</si>
  <si>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</si>
  <si>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</si>
  <si>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</si>
  <si>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</si>
  <si>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</si>
  <si>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</si>
  <si>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</si>
  <si>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</si>
  <si>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</si>
  <si>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</si>
  <si>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</si>
  <si>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</si>
  <si>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</si>
  <si>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</si>
  <si>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</si>
  <si>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</si>
  <si>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</si>
  <si>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</si>
  <si>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</si>
  <si>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</si>
  <si>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</si>
  <si>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</si>
  <si>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</si>
  <si>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</si>
  <si>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</si>
  <si>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</si>
  <si>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</si>
  <si>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</si>
  <si>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</si>
  <si>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</si>
  <si>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</si>
  <si>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</si>
  <si>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</si>
  <si>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</si>
  <si>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</si>
  <si>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</si>
  <si>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</si>
  <si>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</si>
  <si>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</si>
  <si>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</si>
  <si>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</si>
  <si>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</si>
  <si>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</si>
  <si>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</si>
  <si>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</si>
  <si>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</si>
  <si>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</si>
  <si>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</si>
  <si>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</si>
  <si>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</si>
  <si>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</si>
  <si>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</si>
  <si>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</si>
  <si>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</si>
  <si>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</si>
  <si>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</si>
  <si>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</si>
  <si>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</si>
  <si>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</si>
  <si>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</si>
  <si>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</si>
  <si>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</si>
  <si>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</si>
  <si>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</si>
  <si>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</si>
  <si>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</si>
  <si>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</si>
  <si>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</si>
  <si>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</si>
  <si>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</si>
  <si>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</si>
  <si>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</si>
  <si>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</si>
  <si>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</si>
  <si>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</si>
  <si>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</si>
  <si>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</si>
  <si>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</si>
  <si>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</si>
  <si>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</si>
  <si>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</si>
  <si>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</si>
  <si>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</si>
  <si>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</si>
  <si>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</si>
  <si>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</si>
  <si>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</si>
  <si>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</si>
  <si>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</si>
  <si>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</si>
  <si>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</si>
  <si>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</si>
  <si>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</si>
  <si>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</si>
  <si>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</si>
  <si>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</si>
  <si>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</si>
  <si>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</si>
  <si>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</si>
  <si>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</si>
  <si>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</si>
  <si>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</si>
  <si>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</si>
  <si>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</si>
  <si>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</si>
  <si>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</si>
  <si>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</si>
  <si>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</si>
  <si>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</si>
  <si>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</si>
  <si>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</si>
  <si>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</si>
  <si>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</si>
  <si>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</si>
  <si>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</si>
  <si>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</si>
  <si>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</si>
  <si>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</si>
  <si>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</si>
  <si>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</si>
  <si>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</si>
  <si>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</si>
  <si>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</si>
  <si>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</si>
  <si>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</si>
  <si>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</si>
  <si>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</si>
  <si>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</si>
  <si>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</si>
  <si>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</si>
  <si>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</si>
  <si>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</si>
  <si>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</si>
  <si>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</si>
  <si>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</si>
  <si>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</si>
  <si>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</si>
  <si>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</si>
  <si>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</si>
  <si>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</si>
  <si>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</si>
  <si>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</si>
  <si>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</si>
  <si>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</si>
  <si>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</si>
  <si>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</si>
  <si>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</si>
  <si>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</si>
  <si>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</si>
  <si>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</si>
  <si>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</si>
  <si>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</si>
  <si>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</si>
  <si>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</si>
  <si>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</si>
  <si>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</si>
  <si>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</si>
  <si>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</si>
  <si>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</si>
  <si>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</si>
  <si>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</si>
  <si>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</si>
  <si>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</si>
  <si>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</si>
  <si>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</si>
  <si>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</si>
  <si>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</si>
  <si>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</si>
  <si>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</si>
  <si>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</si>
  <si>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</si>
  <si>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</si>
  <si>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</si>
  <si>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</si>
  <si>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</si>
  <si>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</si>
  <si>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</si>
  <si>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</si>
  <si>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</si>
  <si>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</si>
  <si>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</si>
  <si>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</si>
  <si>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</si>
  <si>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</si>
  <si>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</si>
  <si>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</si>
  <si>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</si>
  <si>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</si>
  <si>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</si>
  <si>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</si>
  <si>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</si>
  <si>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</si>
  <si>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</si>
  <si>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</si>
  <si>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</si>
  <si>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</si>
  <si>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</si>
  <si>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</si>
  <si>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</si>
  <si>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</si>
  <si>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</si>
  <si>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</si>
  <si>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</si>
  <si>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</si>
  <si>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</si>
  <si>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</si>
  <si>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</si>
  <si>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</si>
  <si>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</si>
  <si>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</si>
  <si>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</si>
  <si>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</si>
  <si>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</si>
  <si>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</si>
  <si>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</si>
  <si>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</si>
  <si>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</si>
  <si>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</si>
  <si>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</si>
  <si>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</si>
  <si>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</si>
  <si>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</si>
  <si>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</si>
  <si>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</si>
  <si>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</si>
  <si>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</si>
  <si>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</si>
  <si>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</si>
  <si>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</si>
  <si>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</si>
  <si>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</si>
  <si>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</si>
  <si>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</si>
  <si>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</si>
  <si>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</si>
  <si>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</si>
  <si>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</si>
  <si>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</si>
  <si>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</si>
  <si>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</si>
  <si>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</si>
  <si>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</si>
  <si>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</si>
  <si>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</si>
  <si>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</si>
  <si>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</si>
  <si>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</si>
  <si>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</si>
  <si>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</si>
  <si>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</si>
  <si>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</si>
  <si>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</si>
  <si>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</si>
  <si>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</si>
  <si>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</si>
  <si>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</si>
  <si>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</si>
  <si>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</si>
  <si>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</si>
  <si>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</si>
  <si>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</si>
  <si>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</si>
  <si>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</si>
  <si>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</si>
  <si>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</si>
  <si>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</si>
  <si>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</si>
  <si>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</si>
  <si>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</si>
  <si>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</si>
  <si>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</si>
  <si>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</si>
  <si>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</si>
  <si>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</si>
  <si>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</si>
  <si>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</si>
  <si>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</si>
  <si>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</si>
  <si>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</si>
  <si>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</si>
  <si>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</si>
  <si>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</si>
  <si>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</si>
  <si>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</si>
  <si>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</si>
  <si>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</si>
  <si>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</si>
  <si>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</si>
  <si>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</si>
  <si>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</si>
  <si>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</si>
  <si>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</si>
  <si>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</si>
  <si>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</si>
  <si>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</si>
  <si>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</si>
  <si>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</si>
  <si>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</si>
  <si>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</si>
  <si>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</si>
  <si>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</si>
  <si>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</si>
  <si>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</si>
  <si>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</si>
  <si>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</si>
  <si>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</si>
  <si>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</si>
  <si>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</si>
  <si>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</si>
  <si>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</si>
  <si>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</si>
  <si>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</si>
  <si>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</si>
  <si>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</si>
  <si>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</si>
  <si>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</si>
  <si>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</si>
  <si>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</si>
  <si>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</si>
  <si>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</si>
  <si>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</si>
  <si>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</si>
  <si>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</si>
  <si>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</si>
  <si>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</si>
  <si>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</si>
  <si>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</si>
  <si>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</si>
  <si>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</si>
  <si>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</si>
  <si>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</si>
  <si>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</si>
  <si>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</si>
  <si>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</si>
  <si>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</si>
  <si>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</si>
  <si>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</si>
  <si>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</si>
  <si>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</si>
  <si>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</si>
  <si>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</si>
  <si>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</si>
  <si>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</si>
  <si>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</si>
  <si>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</si>
  <si>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</si>
  <si>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</si>
  <si>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</si>
  <si>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</si>
  <si>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</si>
  <si>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</si>
  <si>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</si>
  <si>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</si>
  <si>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</si>
  <si>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</si>
  <si>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</si>
  <si>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</si>
  <si>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</si>
  <si>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</si>
  <si>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</si>
  <si>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</si>
  <si>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</si>
  <si>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</si>
  <si>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</si>
  <si>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</si>
  <si>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</si>
  <si>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</si>
  <si>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</si>
  <si>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</si>
  <si>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</si>
  <si>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</si>
  <si>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</si>
  <si>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</si>
  <si>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</si>
  <si>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</si>
  <si>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</si>
  <si>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</si>
  <si>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</si>
  <si>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</si>
  <si>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</si>
  <si>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</si>
  <si>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</si>
  <si>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</si>
  <si>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</si>
  <si>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</si>
  <si>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</si>
  <si>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</si>
  <si>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</si>
  <si>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</si>
  <si>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</si>
  <si>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</si>
  <si>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</si>
  <si>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</si>
  <si>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</si>
  <si>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</si>
  <si>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</si>
  <si>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</si>
  <si>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</si>
  <si>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</si>
  <si>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</si>
  <si>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</si>
  <si>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</si>
  <si>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</si>
  <si>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</si>
  <si>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</si>
  <si>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</si>
  <si>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</si>
  <si>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</si>
  <si>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</si>
  <si>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</si>
  <si>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</si>
  <si>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</si>
  <si>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</si>
  <si>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</si>
  <si>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</si>
  <si>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</si>
  <si>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</si>
  <si>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</si>
  <si>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</si>
  <si>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</si>
  <si>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</si>
  <si>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</si>
  <si>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</si>
  <si>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</si>
  <si>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</si>
  <si>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</si>
  <si>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</si>
  <si>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</si>
  <si>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</si>
  <si>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</si>
  <si>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</si>
  <si>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</si>
  <si>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</si>
  <si>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</si>
  <si>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</si>
  <si>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</si>
  <si>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</si>
  <si>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</si>
  <si>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</si>
  <si>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</si>
  <si>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</si>
  <si>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</si>
  <si>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</si>
  <si>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</si>
  <si>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</si>
  <si>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</si>
  <si>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</si>
  <si>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</si>
  <si>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</si>
  <si>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</si>
  <si>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</si>
  <si>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</si>
  <si>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</si>
  <si>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</si>
  <si>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</si>
  <si>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</si>
  <si>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</si>
  <si>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</si>
  <si>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</si>
  <si>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</si>
  <si>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</si>
  <si>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</si>
  <si>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</si>
  <si>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</si>
  <si>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</si>
  <si>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</si>
  <si>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</si>
  <si>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</si>
  <si>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</si>
  <si>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</si>
  <si>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</si>
  <si>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</si>
  <si>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</si>
  <si>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</si>
  <si>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</si>
  <si>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</si>
  <si>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</si>
  <si>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</si>
  <si>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</si>
  <si>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</si>
  <si>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</si>
  <si>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</si>
  <si>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</si>
  <si>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</si>
  <si>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</si>
  <si>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</si>
  <si>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</si>
  <si>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</si>
  <si>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</si>
  <si>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</si>
  <si>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</si>
  <si>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</si>
  <si>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</si>
  <si>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</si>
  <si>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</si>
  <si>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</si>
  <si>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</si>
  <si>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</si>
  <si>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</si>
  <si>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</si>
  <si>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</si>
  <si>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</si>
  <si>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</si>
  <si>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</si>
  <si>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</si>
  <si>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</si>
  <si>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</si>
  <si>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</si>
  <si>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</si>
  <si>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</si>
  <si>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</si>
  <si>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</si>
  <si>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</si>
  <si>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</si>
  <si>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</si>
  <si>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</si>
  <si>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</si>
  <si>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</si>
  <si>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</si>
  <si>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</si>
  <si>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</si>
  <si>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</si>
  <si>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</si>
  <si>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</si>
  <si>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</si>
  <si>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</si>
  <si>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</si>
  <si>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</si>
  <si>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</si>
  <si>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</si>
  <si>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</si>
  <si>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</si>
  <si>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</si>
  <si>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</si>
  <si>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</si>
  <si>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</si>
  <si>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</si>
  <si>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</si>
  <si>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</si>
  <si>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</si>
  <si>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</si>
  <si>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</si>
  <si>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</si>
  <si>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</si>
  <si>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</si>
  <si>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</si>
  <si>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</si>
  <si>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</si>
  <si>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</si>
  <si>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</si>
  <si>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</si>
  <si>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</si>
  <si>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</si>
  <si>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</si>
  <si>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</si>
  <si>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</si>
  <si>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</si>
  <si>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</si>
  <si>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</si>
  <si>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</si>
  <si>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</si>
  <si>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</si>
  <si>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</si>
  <si>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</si>
  <si>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</si>
  <si>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</si>
  <si>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</si>
  <si>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</si>
  <si>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</si>
  <si>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</si>
  <si>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</si>
  <si>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</si>
  <si>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</si>
  <si>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</si>
  <si>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</si>
  <si>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</si>
  <si>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</si>
  <si>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</si>
  <si>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</si>
  <si>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</si>
  <si>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</si>
  <si>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</si>
  <si>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</si>
  <si>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</si>
  <si>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</si>
  <si>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</si>
  <si>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</si>
  <si>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</si>
  <si>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</si>
  <si>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</si>
  <si>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</si>
  <si>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</si>
  <si>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</si>
  <si>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</si>
  <si>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</si>
  <si>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</si>
  <si>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</si>
  <si>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</si>
  <si>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</si>
  <si>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</si>
  <si>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</si>
  <si>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</si>
  <si>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</si>
  <si>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</si>
  <si>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</si>
  <si>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</si>
  <si>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</si>
  <si>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</si>
  <si>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</si>
  <si>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</si>
  <si>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</si>
  <si>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</si>
  <si>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</si>
  <si>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</si>
  <si>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</si>
  <si>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</si>
  <si>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</si>
  <si>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</si>
  <si>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</si>
  <si>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</si>
  <si>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</si>
  <si>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</si>
  <si>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</si>
  <si>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</si>
  <si>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</si>
  <si>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</si>
  <si>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</si>
  <si>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</si>
  <si>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</si>
  <si>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</si>
  <si>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</si>
  <si>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</si>
  <si>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</si>
  <si>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</si>
  <si>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</si>
  <si>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</si>
  <si>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</si>
  <si>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</si>
  <si>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</si>
  <si>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</si>
  <si>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</si>
  <si>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</si>
  <si>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</si>
  <si>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</si>
  <si>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</si>
  <si>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</si>
  <si>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</si>
  <si>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</si>
  <si>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</si>
  <si>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</si>
  <si>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</si>
  <si>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</si>
  <si>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</si>
  <si>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</si>
  <si>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</si>
  <si>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</si>
  <si>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</si>
  <si>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</si>
  <si>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</si>
  <si>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</si>
  <si>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</si>
  <si>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</si>
  <si>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</si>
  <si>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</si>
  <si>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</si>
  <si>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</si>
  <si>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</si>
  <si>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</si>
  <si>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</si>
  <si>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</si>
  <si>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</si>
  <si>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</si>
  <si>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</si>
  <si>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</si>
  <si>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</si>
  <si>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</si>
  <si>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</si>
  <si>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</si>
  <si>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</si>
  <si>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</si>
  <si>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</si>
  <si>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</si>
  <si>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</si>
  <si>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</si>
  <si>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</si>
  <si>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</si>
  <si>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</si>
  <si>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</si>
  <si>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</si>
  <si>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</si>
  <si>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</si>
  <si>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</si>
  <si>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</si>
  <si>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</si>
  <si>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</si>
  <si>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</si>
  <si>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</si>
  <si>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</si>
  <si>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</si>
  <si>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</si>
  <si>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</si>
  <si>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</si>
  <si>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</si>
  <si>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</si>
  <si>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</si>
  <si>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</si>
  <si>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</si>
  <si>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</si>
  <si>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</si>
  <si>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</si>
  <si>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</si>
  <si>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</si>
  <si>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</si>
  <si>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</si>
  <si>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</si>
  <si>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</si>
  <si>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</si>
  <si>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</si>
  <si>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</si>
  <si>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</si>
  <si>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</si>
  <si>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</si>
  <si>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</si>
  <si>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</si>
  <si>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</si>
  <si>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</si>
  <si>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</si>
  <si>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</si>
  <si>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</si>
  <si>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</si>
  <si>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</si>
  <si>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</si>
  <si>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</si>
  <si>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</si>
  <si>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</si>
  <si>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</si>
  <si>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</si>
  <si>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</si>
  <si>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</si>
  <si>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</si>
  <si>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</si>
  <si>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</si>
  <si>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</si>
  <si>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</si>
  <si>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</si>
  <si>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</si>
  <si>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</si>
  <si>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</si>
  <si>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</si>
  <si>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</si>
  <si>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</si>
  <si>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</si>
  <si>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</si>
  <si>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</si>
  <si>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</si>
  <si>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</si>
  <si>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</si>
  <si>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</si>
  <si>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</si>
  <si>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</si>
  <si>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</si>
  <si>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</si>
  <si>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</si>
  <si>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</si>
  <si>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</si>
  <si>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</si>
  <si>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</si>
  <si>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</si>
  <si>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</si>
  <si>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</si>
  <si>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</si>
  <si>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</si>
  <si>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</si>
  <si>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</si>
  <si>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</si>
  <si>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</si>
  <si>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</si>
  <si>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</si>
  <si>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</si>
  <si>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</si>
  <si>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</si>
  <si>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</si>
  <si>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</si>
  <si>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</si>
  <si>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</si>
  <si>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</si>
  <si>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</si>
  <si>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</si>
  <si>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</si>
  <si>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</si>
  <si>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</si>
  <si>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</si>
  <si>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</si>
  <si>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</si>
  <si>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</si>
  <si>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</si>
  <si>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</si>
  <si>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</si>
  <si>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</si>
  <si>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</si>
  <si>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</si>
  <si>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</si>
  <si>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</si>
  <si>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</si>
  <si>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</si>
  <si>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</si>
  <si>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</si>
  <si>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</si>
  <si>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</si>
  <si>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</si>
  <si>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</si>
  <si>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</si>
  <si>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</si>
  <si>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</si>
  <si>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</si>
  <si>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</si>
  <si>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</si>
  <si>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</si>
  <si>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</si>
  <si>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</si>
  <si>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</si>
  <si>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</si>
  <si>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</si>
  <si>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</si>
  <si>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</si>
  <si>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</si>
  <si>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</si>
  <si>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</si>
  <si>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</si>
  <si>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</si>
  <si>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</si>
  <si>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</si>
  <si>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</si>
  <si>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</si>
  <si>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</si>
  <si>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</si>
  <si>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</si>
  <si>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</si>
  <si>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</si>
  <si>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</si>
  <si>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</si>
  <si>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</si>
  <si>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</si>
  <si>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</si>
  <si>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</si>
  <si>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</si>
  <si>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</si>
  <si>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</si>
  <si>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</si>
  <si>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</si>
  <si>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</si>
  <si>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</si>
  <si>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</si>
  <si>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</si>
  <si>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</si>
  <si>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</si>
  <si>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</si>
  <si>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</si>
  <si>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</si>
  <si>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</si>
  <si>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</si>
  <si>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</si>
  <si>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</si>
  <si>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</si>
  <si>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</si>
  <si>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</si>
  <si>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</si>
  <si>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</si>
  <si>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</si>
  <si>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</si>
  <si>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</si>
  <si>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</si>
  <si>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</si>
  <si>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</si>
  <si>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</si>
  <si>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</si>
  <si>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</si>
  <si>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</si>
  <si>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</si>
  <si>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</si>
  <si>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</si>
  <si>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</si>
  <si>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</si>
  <si>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</si>
  <si>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</si>
  <si>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</si>
  <si>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</si>
  <si>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</si>
  <si>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</si>
  <si>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</si>
  <si>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</si>
  <si>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</si>
  <si>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</si>
  <si>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</si>
  <si>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</si>
  <si>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</si>
  <si>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</si>
  <si>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</si>
  <si>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</si>
  <si>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</si>
  <si>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</si>
  <si>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</si>
  <si>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</si>
  <si>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</si>
  <si>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</si>
  <si>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</si>
  <si>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</si>
  <si>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</si>
  <si>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</si>
  <si>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</si>
  <si>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</si>
  <si>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</si>
  <si>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</si>
  <si>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</si>
  <si>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</si>
  <si>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</si>
  <si>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</si>
  <si>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</si>
  <si>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</si>
  <si>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</si>
  <si>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</si>
  <si>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</si>
  <si>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</si>
  <si>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</si>
  <si>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</si>
  <si>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</si>
  <si>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</si>
  <si>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</si>
  <si>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</si>
  <si>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</si>
  <si>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</si>
  <si>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</si>
  <si>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</si>
  <si>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</si>
  <si>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</si>
  <si>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</si>
  <si>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</si>
  <si>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</si>
  <si>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</si>
  <si>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</si>
  <si>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</si>
  <si>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</si>
  <si>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</si>
  <si>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</si>
  <si>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</si>
  <si>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</si>
  <si>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</si>
  <si>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</si>
  <si>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</si>
  <si>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</si>
  <si>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</si>
  <si>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</si>
  <si>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</si>
  <si>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</si>
  <si>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</si>
  <si>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</si>
  <si>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</si>
  <si>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</si>
  <si>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</si>
  <si>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</si>
  <si>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</si>
  <si>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</si>
  <si>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</si>
  <si>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</si>
  <si>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</si>
  <si>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</si>
  <si>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</si>
  <si>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</si>
  <si>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</si>
  <si>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</si>
  <si>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</si>
  <si>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</si>
  <si>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</si>
  <si>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</si>
  <si>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</si>
  <si>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</si>
  <si>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</si>
  <si>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</si>
  <si>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</si>
  <si>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</si>
  <si>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</si>
  <si>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</si>
  <si>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</si>
  <si>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</si>
  <si>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</si>
  <si>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</si>
  <si>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</si>
  <si>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</si>
  <si>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</si>
  <si>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</si>
  <si>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</si>
  <si>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</si>
  <si>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</si>
  <si>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</si>
  <si>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</si>
  <si>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</si>
  <si>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</si>
  <si>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</si>
  <si>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</si>
  <si>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</si>
  <si>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</si>
  <si>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</si>
  <si>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</si>
  <si>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</si>
  <si>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</si>
  <si>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</si>
  <si>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</si>
  <si>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</si>
  <si>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</si>
  <si>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</si>
  <si>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</si>
  <si>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</si>
  <si>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</si>
  <si>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</si>
  <si>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</si>
  <si>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</si>
  <si>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</si>
  <si>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</si>
  <si>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</si>
  <si>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</si>
  <si>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</si>
  <si>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</si>
  <si>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</si>
  <si>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</si>
  <si>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</si>
  <si>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</si>
  <si>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</si>
  <si>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</si>
  <si>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</si>
  <si>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</si>
  <si>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</si>
  <si>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</si>
  <si>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</si>
  <si>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</si>
  <si>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</si>
  <si>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</si>
  <si>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</si>
  <si>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</si>
  <si>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</si>
  <si>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</si>
  <si>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</si>
  <si>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</si>
  <si>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</si>
  <si>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</si>
  <si>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</si>
  <si>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</si>
  <si>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</si>
  <si>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</si>
  <si>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</si>
  <si>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</si>
  <si>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</si>
  <si>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</si>
  <si>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</si>
  <si>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</si>
  <si>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</si>
  <si>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</si>
  <si>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</si>
  <si>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</si>
  <si>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</si>
  <si>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</si>
  <si>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</si>
  <si>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</si>
  <si>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</si>
  <si>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</si>
  <si>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</si>
  <si>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</si>
  <si>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</si>
  <si>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</si>
  <si>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</si>
  <si>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</si>
  <si>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</si>
  <si>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</si>
  <si>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</si>
  <si>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</si>
  <si>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</si>
  <si>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</si>
  <si>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</si>
  <si>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</si>
  <si>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</si>
  <si>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</si>
  <si>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</si>
  <si>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</si>
  <si>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</si>
  <si>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</si>
  <si>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</si>
  <si>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</si>
  <si>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</si>
  <si>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</si>
  <si>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</si>
  <si>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</si>
  <si>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</si>
  <si>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</si>
  <si>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</si>
  <si>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</si>
  <si>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</si>
  <si>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</si>
  <si>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</si>
  <si>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</si>
  <si>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</si>
  <si>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</si>
  <si>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</si>
  <si>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</si>
  <si>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</si>
  <si>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</si>
  <si>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</si>
  <si>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</si>
  <si>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</si>
  <si>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</si>
  <si>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</si>
  <si>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</si>
  <si>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</si>
  <si>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</si>
  <si>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</si>
  <si>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</si>
  <si>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</si>
  <si>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</si>
  <si>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</si>
  <si>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</si>
  <si>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</si>
  <si>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</si>
  <si>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</si>
  <si>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</si>
  <si>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</si>
  <si>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</si>
  <si>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</si>
  <si>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</si>
  <si>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</si>
  <si>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</si>
  <si>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</si>
  <si>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</si>
  <si>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</si>
  <si>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</si>
  <si>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</si>
  <si>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</si>
  <si>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</si>
  <si>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</si>
  <si>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</si>
  <si>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</si>
  <si>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</si>
  <si>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</si>
  <si>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</si>
  <si>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</si>
  <si>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</si>
  <si>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</si>
  <si>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</si>
  <si>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</si>
  <si>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</si>
  <si>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</si>
  <si>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</si>
  <si>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</si>
  <si>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</si>
  <si>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</si>
  <si>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</si>
  <si>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</si>
  <si>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</si>
  <si>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</si>
  <si>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</si>
  <si>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</si>
  <si>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</si>
  <si>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</si>
  <si>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</si>
  <si>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</si>
  <si>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</si>
  <si>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</si>
  <si>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</si>
  <si>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</si>
  <si>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</si>
  <si>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</si>
  <si>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</si>
  <si>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</si>
  <si>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</si>
  <si>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</si>
  <si>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</si>
  <si>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</si>
  <si>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</si>
  <si>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</si>
  <si>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</si>
  <si>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</si>
  <si>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</si>
  <si>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</si>
  <si>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</si>
  <si>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</si>
  <si>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</si>
  <si>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</si>
  <si>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</si>
  <si>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</si>
  <si>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</si>
  <si>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</si>
  <si>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</si>
  <si>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</si>
  <si>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</si>
  <si>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</si>
  <si>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</si>
  <si>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</si>
  <si>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</si>
  <si>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</si>
  <si>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</si>
  <si>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</si>
  <si>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</si>
  <si>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</si>
  <si>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</si>
  <si>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</si>
  <si>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</si>
  <si>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</si>
  <si>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</si>
  <si>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</si>
  <si>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</si>
  <si>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</si>
  <si>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</si>
  <si>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</si>
  <si>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</si>
  <si>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</si>
  <si>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</si>
  <si>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</si>
  <si>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</si>
  <si>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</si>
  <si>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</si>
  <si>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</si>
  <si>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</si>
  <si>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</si>
  <si>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</si>
  <si>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</si>
  <si>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</si>
  <si>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</si>
  <si>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</si>
  <si>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</si>
  <si>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</si>
  <si>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</si>
  <si>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</si>
  <si>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</si>
  <si>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</si>
  <si>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</si>
  <si>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</si>
  <si>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</si>
  <si>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</si>
  <si>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</si>
  <si>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</si>
  <si>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</si>
  <si>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</si>
  <si>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</si>
  <si>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</si>
  <si>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</si>
  <si>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</si>
  <si>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</si>
  <si>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</si>
  <si>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</si>
  <si>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</si>
  <si>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</si>
  <si>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</si>
  <si>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</si>
  <si>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</si>
  <si>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</si>
  <si>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</si>
  <si>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</si>
  <si>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</si>
  <si>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</si>
  <si>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</si>
  <si>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</si>
  <si>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</si>
  <si>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</si>
  <si>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</si>
  <si>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</si>
  <si>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</si>
  <si>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</si>
  <si>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</si>
  <si>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</si>
  <si>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</si>
  <si>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</si>
  <si>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</si>
  <si>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</si>
  <si>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</si>
  <si>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</si>
  <si>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</si>
  <si>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</si>
  <si>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</si>
  <si>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</si>
  <si>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</si>
  <si>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</si>
  <si>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</si>
  <si>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</si>
  <si>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</si>
  <si>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</si>
  <si>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</si>
  <si>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</si>
  <si>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</si>
  <si>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</si>
  <si>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</si>
  <si>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</si>
  <si>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</si>
  <si>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</si>
  <si>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</si>
  <si>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</si>
  <si>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</si>
  <si>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</si>
  <si>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</si>
  <si>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</si>
  <si>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</si>
  <si>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</si>
  <si>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</si>
  <si>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</si>
  <si>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</si>
  <si>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</si>
  <si>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</si>
  <si>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</si>
  <si>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</si>
  <si>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</si>
  <si>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</si>
  <si>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</si>
  <si>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</si>
  <si>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</si>
  <si>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</si>
  <si>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</si>
  <si>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</si>
  <si>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</si>
  <si>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</si>
  <si>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</si>
  <si>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</si>
  <si>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</si>
  <si>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</si>
  <si>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</si>
  <si>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</si>
  <si>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</si>
  <si>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</si>
  <si>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</si>
  <si>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</si>
  <si>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</si>
  <si>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</si>
  <si>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</si>
  <si>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</si>
  <si>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</si>
  <si>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</si>
  <si>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</si>
  <si>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</si>
  <si>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</si>
  <si>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</si>
  <si>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</si>
  <si>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</si>
  <si>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</si>
  <si>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</si>
  <si>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</si>
  <si>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</si>
  <si>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</si>
  <si>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</si>
  <si>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</si>
  <si>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</si>
  <si>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</si>
  <si>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</si>
  <si>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</si>
  <si>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</si>
  <si>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</si>
  <si>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</si>
  <si>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</si>
  <si>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</si>
  <si>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</si>
  <si>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</si>
  <si>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</si>
  <si>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</si>
  <si>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</si>
  <si>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</si>
  <si>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</si>
  <si>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</si>
  <si>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</si>
  <si>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</si>
  <si>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</si>
  <si>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</si>
  <si>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</si>
  <si>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</si>
  <si>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</si>
  <si>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</si>
  <si>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</si>
  <si>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</si>
  <si>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</si>
  <si>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</si>
  <si>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</si>
  <si>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</si>
  <si>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</si>
  <si>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</si>
  <si>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</si>
  <si>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</si>
  <si>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</si>
  <si>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</si>
  <si>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</si>
  <si>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</si>
  <si>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</si>
  <si>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</si>
  <si>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</si>
  <si>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</si>
  <si>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</si>
  <si>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</si>
  <si>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</si>
  <si>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</si>
  <si>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</si>
  <si>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</si>
  <si>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</si>
  <si>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</si>
  <si>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</si>
  <si>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</si>
  <si>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</si>
  <si>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</si>
  <si>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</si>
  <si>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</si>
  <si>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</si>
  <si>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</si>
  <si>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</si>
  <si>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</si>
  <si>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</si>
  <si>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</si>
  <si>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</si>
  <si>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</si>
  <si>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</si>
  <si>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</si>
  <si>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</si>
  <si>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</si>
  <si>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</si>
  <si>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</si>
  <si>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</si>
  <si>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</si>
  <si>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</si>
  <si>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</si>
  <si>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</si>
  <si>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</si>
  <si>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</si>
  <si>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</si>
  <si>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</si>
  <si>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</si>
  <si>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</si>
  <si>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</si>
  <si>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</si>
  <si>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</si>
  <si>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</si>
  <si>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</si>
  <si>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</si>
  <si>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</si>
  <si>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</si>
  <si>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</si>
  <si>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</si>
  <si>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</si>
  <si>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</si>
  <si>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</si>
  <si>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</si>
  <si>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</si>
  <si>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</si>
  <si>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</si>
  <si>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</si>
  <si>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</si>
  <si>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</si>
  <si>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</si>
  <si>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</si>
  <si>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</si>
  <si>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</si>
  <si>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</si>
  <si>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</si>
  <si>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</si>
  <si>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</si>
  <si>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</si>
  <si>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</si>
  <si>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</si>
  <si>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</si>
  <si>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</si>
  <si>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</si>
  <si>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</si>
  <si>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</si>
  <si>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</si>
  <si>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</si>
  <si>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</si>
  <si>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</si>
  <si>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</si>
  <si>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</si>
  <si>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</si>
  <si>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</si>
  <si>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</si>
  <si>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</si>
  <si>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</si>
  <si>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</si>
  <si>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</si>
  <si>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</si>
  <si>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</si>
  <si>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</si>
  <si>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</si>
  <si>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</si>
  <si>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</si>
  <si>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</si>
  <si>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</si>
  <si>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</si>
  <si>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</si>
  <si>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</si>
  <si>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</si>
  <si>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</si>
  <si>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</si>
  <si>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</si>
  <si>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</si>
  <si>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</si>
  <si>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</si>
  <si>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</si>
  <si>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</si>
  <si>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</si>
  <si>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</si>
  <si>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</si>
  <si>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</si>
  <si>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</si>
  <si>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</si>
  <si>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</si>
  <si>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</si>
  <si>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</si>
  <si>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</si>
  <si>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</si>
  <si>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</si>
  <si>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</si>
  <si>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</si>
  <si>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</si>
  <si>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</si>
  <si>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</si>
  <si>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</si>
  <si>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</si>
  <si>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</si>
  <si>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</si>
  <si>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</si>
  <si>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</si>
  <si>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</si>
  <si>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</si>
  <si>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</si>
  <si>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</si>
  <si>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</si>
  <si>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</si>
  <si>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</si>
  <si>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</si>
  <si>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</si>
  <si>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</si>
  <si>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</si>
  <si>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</si>
  <si>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</si>
  <si>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</si>
  <si>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</si>
  <si>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</si>
  <si>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</si>
  <si>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</si>
  <si>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</si>
  <si>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</si>
  <si>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</si>
  <si>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</si>
  <si>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</si>
  <si>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</si>
  <si>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</si>
  <si>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</si>
  <si>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</si>
  <si>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</si>
  <si>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</si>
  <si>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</si>
  <si>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</si>
  <si>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</si>
  <si>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</si>
  <si>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</si>
  <si>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</si>
  <si>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</si>
  <si>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</si>
  <si>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</si>
  <si>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</si>
  <si>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</si>
  <si>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</si>
  <si>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</si>
  <si>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</si>
  <si>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</si>
  <si>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</si>
  <si>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</si>
  <si>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</si>
  <si>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</si>
  <si>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</si>
  <si>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</si>
  <si>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</si>
  <si>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</si>
  <si>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</si>
  <si>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</si>
  <si>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</si>
  <si>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</si>
  <si>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</si>
  <si>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</si>
  <si>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</si>
  <si>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</si>
  <si>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</si>
  <si>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</si>
  <si>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</si>
  <si>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</si>
  <si>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</si>
  <si>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</si>
  <si>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</si>
  <si>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</si>
  <si>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</si>
  <si>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</si>
  <si>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</si>
  <si>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</si>
  <si>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</si>
  <si>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</si>
  <si>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</si>
  <si>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</si>
  <si>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</si>
  <si>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</si>
  <si>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</si>
  <si>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</si>
  <si>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</si>
  <si>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</si>
  <si>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</si>
  <si>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</si>
  <si>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</si>
  <si>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</si>
  <si>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</si>
  <si>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</si>
  <si>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</si>
  <si>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</si>
  <si>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</si>
  <si>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</si>
  <si>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</si>
  <si>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</si>
  <si>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</si>
  <si>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</si>
  <si>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</si>
  <si>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</si>
  <si>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</si>
  <si>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</si>
  <si>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</si>
  <si>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</si>
  <si>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</si>
  <si>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</si>
  <si>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</si>
  <si>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</si>
  <si>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</si>
  <si>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</si>
  <si>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</si>
  <si>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</si>
  <si>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</si>
  <si>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</si>
  <si>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</si>
  <si>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</si>
  <si>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</si>
  <si>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</si>
  <si>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</si>
  <si>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</si>
  <si>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</si>
  <si>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</si>
  <si>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</si>
  <si>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</si>
  <si>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</si>
  <si>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</si>
  <si>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</si>
  <si>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</si>
  <si>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</si>
  <si>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</si>
  <si>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</si>
  <si>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</si>
  <si>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</si>
  <si>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</si>
  <si>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</si>
  <si>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</si>
  <si>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</si>
  <si>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</si>
  <si>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</si>
  <si>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</si>
  <si>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</si>
  <si>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</si>
  <si>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</si>
  <si>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</si>
  <si>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</si>
  <si>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</si>
  <si>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</si>
  <si>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</si>
  <si>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</si>
  <si>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</si>
  <si>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</si>
  <si>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</si>
  <si>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</si>
  <si>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</si>
  <si>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</si>
  <si>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</si>
  <si>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</si>
  <si>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</si>
  <si>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</si>
  <si>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</si>
  <si>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</si>
  <si>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</si>
  <si>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</si>
  <si>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</si>
  <si>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</si>
  <si>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</si>
  <si>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</si>
  <si>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</si>
  <si>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</si>
  <si>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</si>
  <si>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</si>
  <si>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</si>
  <si>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</si>
  <si>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</si>
  <si>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</si>
  <si>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</si>
  <si>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</si>
  <si>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</si>
  <si>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</si>
  <si>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</si>
  <si>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</si>
  <si>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</si>
  <si>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</si>
  <si>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</si>
  <si>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</si>
  <si>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</si>
  <si>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</si>
  <si>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</si>
  <si>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</si>
  <si>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</si>
  <si>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</si>
  <si>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</si>
  <si>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</si>
  <si>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</si>
  <si>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</si>
  <si>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</si>
  <si>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</si>
  <si>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</si>
  <si>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</si>
  <si>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</si>
  <si>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</si>
  <si>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</si>
  <si>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</si>
  <si>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</si>
  <si>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</si>
  <si>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</si>
  <si>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</si>
  <si>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</si>
  <si>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</si>
  <si>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</si>
  <si>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</si>
  <si>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</si>
  <si>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</si>
  <si>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</si>
  <si>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</si>
  <si>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</si>
  <si>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</si>
  <si>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</si>
  <si>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</si>
  <si>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</si>
  <si>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</si>
  <si>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</si>
  <si>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</si>
  <si>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</si>
  <si>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</si>
  <si>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</si>
  <si>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</si>
  <si>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</si>
  <si>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</si>
  <si>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</si>
  <si>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</si>
  <si>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</si>
  <si>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</si>
  <si>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</si>
  <si>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</si>
  <si>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</si>
  <si>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</si>
  <si>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</si>
  <si>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</si>
  <si>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</si>
  <si>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</si>
  <si>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</si>
  <si>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</si>
  <si>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</si>
  <si>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</si>
  <si>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</si>
  <si>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</si>
  <si>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</si>
  <si>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</si>
  <si>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</si>
  <si>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</si>
  <si>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</si>
  <si>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</si>
  <si>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</si>
  <si>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</si>
  <si>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</si>
  <si>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</si>
  <si>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</si>
  <si>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</si>
  <si>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</si>
  <si>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</si>
  <si>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</si>
  <si>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</si>
  <si>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</si>
  <si>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</si>
  <si>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</si>
  <si>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</si>
  <si>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</si>
  <si>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</si>
  <si>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</si>
  <si>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</si>
  <si>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</si>
  <si>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</si>
  <si>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</si>
  <si>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</si>
  <si>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</si>
  <si>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</si>
  <si>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</si>
  <si>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</si>
  <si>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</si>
  <si>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</si>
  <si>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</si>
  <si>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</si>
  <si>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</si>
  <si>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</si>
  <si>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</si>
  <si>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</si>
  <si>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</si>
  <si>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</si>
  <si>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</si>
  <si>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</si>
  <si>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</si>
  <si>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</si>
  <si>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</si>
  <si>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</si>
  <si>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</si>
  <si>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</si>
  <si>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</si>
  <si>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</si>
  <si>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</si>
  <si>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</si>
  <si>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</si>
  <si>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</si>
  <si>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</si>
  <si>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</si>
  <si>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</si>
  <si>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</si>
  <si>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</si>
  <si>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</si>
  <si>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</si>
  <si>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</si>
  <si>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</si>
  <si>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</si>
  <si>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</si>
  <si>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</si>
  <si>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</si>
  <si>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</si>
  <si>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</si>
  <si>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</si>
  <si>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</si>
  <si>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</si>
  <si>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</si>
  <si>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</si>
  <si>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</si>
  <si>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</si>
  <si>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</si>
  <si>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</si>
  <si>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</si>
  <si>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</si>
  <si>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</si>
  <si>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</si>
  <si>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</si>
  <si>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</si>
  <si>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</si>
  <si>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</si>
  <si>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</si>
  <si>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</si>
  <si>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</si>
  <si>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</si>
  <si>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</si>
  <si>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</si>
  <si>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</si>
  <si>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</si>
  <si>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</si>
  <si>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</si>
  <si>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</si>
  <si>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</si>
  <si>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</si>
  <si>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</si>
  <si>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</si>
  <si>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</si>
  <si>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</si>
  <si>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</si>
  <si>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</si>
  <si>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</si>
  <si>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</si>
  <si>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</si>
  <si>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</si>
  <si>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</si>
  <si>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</si>
  <si>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</si>
  <si>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</si>
  <si>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</si>
  <si>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</si>
  <si>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</si>
  <si>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</si>
  <si>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</si>
  <si>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</si>
  <si>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</si>
  <si>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</si>
  <si>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</si>
  <si>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</si>
  <si>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</si>
  <si>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</si>
  <si>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</si>
  <si>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</si>
  <si>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</si>
  <si>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</si>
  <si>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</si>
  <si>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</si>
  <si>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</si>
  <si>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</si>
  <si>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</si>
  <si>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</si>
  <si>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</si>
  <si>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</si>
  <si>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</si>
  <si>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</si>
  <si>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</si>
  <si>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</si>
  <si>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</si>
  <si>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</si>
  <si>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</si>
  <si>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</si>
  <si>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</si>
  <si>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</si>
  <si>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</si>
  <si>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</si>
  <si>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</si>
  <si>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</si>
  <si>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</si>
  <si>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</si>
  <si>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</si>
  <si>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</si>
  <si>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</si>
  <si>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</si>
  <si>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</si>
  <si>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</si>
  <si>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</si>
  <si>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</si>
  <si>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</si>
  <si>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</si>
  <si>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</si>
  <si>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</si>
  <si>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</si>
  <si>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</si>
  <si>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</si>
  <si>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</si>
  <si>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</si>
  <si>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</si>
  <si>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</si>
  <si>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</si>
  <si>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</si>
  <si>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</si>
  <si>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</si>
  <si>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</si>
  <si>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</si>
  <si>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</si>
  <si>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</si>
  <si>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</si>
  <si>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</si>
  <si>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</si>
  <si>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</si>
  <si>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</si>
  <si>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</si>
  <si>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</si>
  <si>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</si>
  <si>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</si>
  <si>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</si>
  <si>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</si>
  <si>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</si>
  <si>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</si>
  <si>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</si>
  <si>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</si>
  <si>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</si>
  <si>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</si>
  <si>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</si>
  <si>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</si>
  <si>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</si>
  <si>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</si>
  <si>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</si>
  <si>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</si>
  <si>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</si>
  <si>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</si>
  <si>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</si>
  <si>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</si>
  <si>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</si>
  <si>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</si>
  <si>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</si>
  <si>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</si>
  <si>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</si>
  <si>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</si>
  <si>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</si>
  <si>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</si>
  <si>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</si>
  <si>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</si>
  <si>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</si>
  <si>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</si>
  <si>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</si>
  <si>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</si>
  <si>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</si>
  <si>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</si>
  <si>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</si>
  <si>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</si>
  <si>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</si>
  <si>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</si>
  <si>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</si>
  <si>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</si>
  <si>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</si>
  <si>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</si>
  <si>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</si>
  <si>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</si>
  <si>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</si>
  <si>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</si>
  <si>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</si>
  <si>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</si>
  <si>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</si>
  <si>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</si>
  <si>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</si>
  <si>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</si>
  <si>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</si>
  <si>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</si>
  <si>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</si>
  <si>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</si>
  <si>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</si>
  <si>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</si>
  <si>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</si>
  <si>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</si>
  <si>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</si>
  <si>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</si>
  <si>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</si>
  <si>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</si>
  <si>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</si>
  <si>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</si>
  <si>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</si>
  <si>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</si>
  <si>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</si>
  <si>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</si>
  <si>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</si>
  <si>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</si>
  <si>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</si>
  <si>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</si>
  <si>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</si>
  <si>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</si>
  <si>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</si>
  <si>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</si>
  <si>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</si>
  <si>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</si>
  <si>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</si>
  <si>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</si>
  <si>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</si>
  <si>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</si>
  <si>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</si>
  <si>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</si>
  <si>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</si>
  <si>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</si>
  <si>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</si>
  <si>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</si>
  <si>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</si>
  <si>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</si>
  <si>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</si>
  <si>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</si>
  <si>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</si>
  <si>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</si>
  <si>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</si>
  <si>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</si>
  <si>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</si>
  <si>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</si>
  <si>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</si>
  <si>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</si>
  <si>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</si>
  <si>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</si>
  <si>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</si>
  <si>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</si>
  <si>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</si>
  <si>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</si>
  <si>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</si>
  <si>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</si>
  <si>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</si>
  <si>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</si>
  <si>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</si>
  <si>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</si>
  <si>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</si>
  <si>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</si>
  <si>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</si>
  <si>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</si>
  <si>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</si>
  <si>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</si>
  <si>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</si>
  <si>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</si>
  <si>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</si>
  <si>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</si>
  <si>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</si>
  <si>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</si>
  <si>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</si>
  <si>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</si>
  <si>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</si>
  <si>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</si>
  <si>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</si>
  <si>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</si>
  <si>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</si>
  <si>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</si>
  <si>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</si>
  <si>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</si>
  <si>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</si>
  <si>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</si>
  <si>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</si>
  <si>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</si>
  <si>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</si>
  <si>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</si>
  <si>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</si>
  <si>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</si>
  <si>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</si>
  <si>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</si>
  <si>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</si>
  <si>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</si>
  <si>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</si>
  <si>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</si>
  <si>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</si>
  <si>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</si>
  <si>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</si>
  <si>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</si>
  <si>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</si>
  <si>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</si>
  <si>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</si>
  <si>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</si>
  <si>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</si>
  <si>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</si>
  <si>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</si>
  <si>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</si>
  <si>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</si>
  <si>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</si>
  <si>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</si>
  <si>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</si>
  <si>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</si>
  <si>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</si>
  <si>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</si>
  <si>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</si>
  <si>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</si>
  <si>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</si>
  <si>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</si>
  <si>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</si>
  <si>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</si>
  <si>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</si>
  <si>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</si>
  <si>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</si>
  <si>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</si>
  <si>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</si>
  <si>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</si>
  <si>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</si>
  <si>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</si>
  <si>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</si>
  <si>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</si>
  <si>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</si>
  <si>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</si>
  <si>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</si>
  <si>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</si>
  <si>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</si>
  <si>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</si>
  <si>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</si>
  <si>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</si>
  <si>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</si>
  <si>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</si>
  <si>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</si>
  <si>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</si>
  <si>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</si>
  <si>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</si>
  <si>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</si>
  <si>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</si>
  <si>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</si>
  <si>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</si>
  <si>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</si>
  <si>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</si>
  <si>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</si>
  <si>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</si>
  <si>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</si>
  <si>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</si>
  <si>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</si>
  <si>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</si>
  <si>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</si>
  <si>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</si>
  <si>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</si>
  <si>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</si>
  <si>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</si>
  <si>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</si>
  <si>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</si>
  <si>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</si>
  <si>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</si>
  <si>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</si>
  <si>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</si>
  <si>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</si>
  <si>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</si>
  <si>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</si>
  <si>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</si>
  <si>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</si>
  <si>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</si>
  <si>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</si>
  <si>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</si>
  <si>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</si>
  <si>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</si>
  <si>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</si>
  <si>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</si>
  <si>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</si>
  <si>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</si>
  <si>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</si>
  <si>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</si>
  <si>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</si>
  <si>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</si>
  <si>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</si>
  <si>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</si>
  <si>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</si>
  <si>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</si>
  <si>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</si>
  <si>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</si>
  <si>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</si>
  <si>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</si>
  <si>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</si>
  <si>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</si>
  <si>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</si>
  <si>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</si>
  <si>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</si>
  <si>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</si>
  <si>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</si>
  <si>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</si>
  <si>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</si>
  <si>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</si>
  <si>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</si>
  <si>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</si>
  <si>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</si>
  <si>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</si>
  <si>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</si>
  <si>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</si>
  <si>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</si>
  <si>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</si>
  <si>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</si>
  <si>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</si>
  <si>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</si>
  <si>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</si>
  <si>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</si>
  <si>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</si>
  <si>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</si>
  <si>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</si>
  <si>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</si>
  <si>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</si>
  <si>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</si>
  <si>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</si>
  <si>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</si>
  <si>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</si>
  <si>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</si>
  <si>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</si>
  <si>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</si>
  <si>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</si>
  <si>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</si>
  <si>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</si>
  <si>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</si>
  <si>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</si>
  <si>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</si>
  <si>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</si>
  <si>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</si>
  <si>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</si>
  <si>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</si>
  <si>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</si>
  <si>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</si>
  <si>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</si>
  <si>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</si>
  <si>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</si>
  <si>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</si>
  <si>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</si>
  <si>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</si>
  <si>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</si>
  <si>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</si>
  <si>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</si>
  <si>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</si>
  <si>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</si>
  <si>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</si>
  <si>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</si>
  <si>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</si>
  <si>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</si>
  <si>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</si>
  <si>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</si>
  <si>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</si>
  <si>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</si>
  <si>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</si>
  <si>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</si>
  <si>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</si>
  <si>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</si>
  <si>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</si>
  <si>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</si>
  <si>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</si>
  <si>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</si>
  <si>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</si>
  <si>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</si>
  <si>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</si>
  <si>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</si>
  <si>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</si>
  <si>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</si>
  <si>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</si>
  <si>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</si>
  <si>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</si>
  <si>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</si>
  <si>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</si>
  <si>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</si>
  <si>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</si>
  <si>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</si>
  <si>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</si>
  <si>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</si>
  <si>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</si>
  <si>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</si>
  <si>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</si>
  <si>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</si>
  <si>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</si>
  <si>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</si>
  <si>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</si>
  <si>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</si>
  <si>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</si>
  <si>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</si>
  <si>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</si>
  <si>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</si>
  <si>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</si>
  <si>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</si>
  <si>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</si>
  <si>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</si>
  <si>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</si>
  <si>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</si>
  <si>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</si>
  <si>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</si>
  <si>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</si>
  <si>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</si>
  <si>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</si>
  <si>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</si>
  <si>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</si>
  <si>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</si>
  <si>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</si>
  <si>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</si>
  <si>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</si>
  <si>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</si>
  <si>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</si>
  <si>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</si>
  <si>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</si>
  <si>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</si>
  <si>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</si>
  <si>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</si>
  <si>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</si>
  <si>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</si>
  <si>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</si>
  <si>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</si>
  <si>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</si>
  <si>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</si>
  <si>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</si>
  <si>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</si>
  <si>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</si>
  <si>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</si>
  <si>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</si>
  <si>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</si>
  <si>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</si>
  <si>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</si>
  <si>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</si>
  <si>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</si>
  <si>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</si>
  <si>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</si>
  <si>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</si>
  <si>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</si>
  <si>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</si>
  <si>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</si>
  <si>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</si>
  <si>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</si>
  <si>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</si>
  <si>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</si>
  <si>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</si>
  <si>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</si>
  <si>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</si>
  <si>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</si>
  <si>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</si>
  <si>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</si>
  <si>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</si>
  <si>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</si>
  <si>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</si>
  <si>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</si>
  <si>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</si>
  <si>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</si>
  <si>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</si>
  <si>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</si>
  <si>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</si>
  <si>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</si>
  <si>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</si>
  <si>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</si>
  <si>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</si>
  <si>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</si>
  <si>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</si>
  <si>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</si>
  <si>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</si>
  <si>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</si>
  <si>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</si>
  <si>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</si>
  <si>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</si>
  <si>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</si>
  <si>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</si>
  <si>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</si>
  <si>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</si>
  <si>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</si>
  <si>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</si>
  <si>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</si>
  <si>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</si>
  <si>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</si>
  <si>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</si>
  <si>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</si>
  <si>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</si>
  <si>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</si>
  <si>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</si>
  <si>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</si>
  <si>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</si>
  <si>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</si>
  <si>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</si>
  <si>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</si>
  <si>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</si>
  <si>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</si>
  <si>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</si>
  <si>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</si>
  <si>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</si>
  <si>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</si>
  <si>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</si>
  <si>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</si>
  <si>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</si>
  <si>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</si>
  <si>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</si>
  <si>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</si>
  <si>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</si>
  <si>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</si>
  <si>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</si>
  <si>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</si>
  <si>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</si>
  <si>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</si>
  <si>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</si>
  <si>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</si>
  <si>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</si>
  <si>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</si>
  <si>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</si>
  <si>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</si>
  <si>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</si>
  <si>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</si>
  <si>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</si>
  <si>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</si>
  <si>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</si>
  <si>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</si>
  <si>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</si>
  <si>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</si>
  <si>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</si>
  <si>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</si>
  <si>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</si>
  <si>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</si>
  <si>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</si>
  <si>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</si>
  <si>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</si>
  <si>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</si>
  <si>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</si>
  <si>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</si>
  <si>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</si>
  <si>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</si>
  <si>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</si>
  <si>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</si>
  <si>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</si>
  <si>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</si>
  <si>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</si>
  <si>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</si>
  <si>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</si>
  <si>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</si>
  <si>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</si>
  <si>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</si>
  <si>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</si>
  <si>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</si>
  <si>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</si>
  <si>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</si>
  <si>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</si>
  <si>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</si>
  <si>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</si>
  <si>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</si>
  <si>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</si>
  <si>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</si>
  <si>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</si>
  <si>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</si>
  <si>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</si>
  <si>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</si>
  <si>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</si>
  <si>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</si>
  <si>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</si>
  <si>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</si>
  <si>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</si>
  <si>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</si>
  <si>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</si>
  <si>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</si>
  <si>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</si>
  <si>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</si>
  <si>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</si>
  <si>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</si>
  <si>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</si>
  <si>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</si>
  <si>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</si>
  <si>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</si>
  <si>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</si>
  <si>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</si>
  <si>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</si>
  <si>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</si>
  <si>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</si>
  <si>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</si>
  <si>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</si>
  <si>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</si>
  <si>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</si>
  <si>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</si>
  <si>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</si>
  <si>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</si>
  <si>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</si>
  <si>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</si>
  <si>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</si>
  <si>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</si>
  <si>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</si>
  <si>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</si>
  <si>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</si>
  <si>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</si>
  <si>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</si>
  <si>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</si>
  <si>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</si>
  <si>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</si>
  <si>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</si>
  <si>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</si>
  <si>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</si>
  <si>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</si>
  <si>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</si>
  <si>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</si>
  <si>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</si>
  <si>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</si>
  <si>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</si>
  <si>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</si>
  <si>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</si>
  <si>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</si>
  <si>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</si>
  <si>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</si>
  <si>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</si>
  <si>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</si>
  <si>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</si>
  <si>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</si>
  <si>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</si>
  <si>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</si>
  <si>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</si>
  <si>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</si>
  <si>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</si>
  <si>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</si>
  <si>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</si>
  <si>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</si>
  <si>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</si>
  <si>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</si>
  <si>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</si>
  <si>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</si>
  <si>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</si>
  <si>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</si>
  <si>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</si>
  <si>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</si>
  <si>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</si>
  <si>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</si>
  <si>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</si>
  <si>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</si>
  <si>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</si>
  <si>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</si>
  <si>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</si>
  <si>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</si>
  <si>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</si>
  <si>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</si>
  <si>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</si>
  <si>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</si>
  <si>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</si>
  <si>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</si>
  <si>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</si>
  <si>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</si>
  <si>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</si>
  <si>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</si>
  <si>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</si>
  <si>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</si>
  <si>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</si>
  <si>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</si>
  <si>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</si>
  <si>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</si>
  <si>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</si>
  <si>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</si>
  <si>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</si>
  <si>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</si>
  <si>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</si>
  <si>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</si>
  <si>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</si>
  <si>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</si>
  <si>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</si>
  <si>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</si>
  <si>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</si>
  <si>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</si>
  <si>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</si>
  <si>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</si>
  <si>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</si>
  <si>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</si>
  <si>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</si>
  <si>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</si>
  <si>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</si>
  <si>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</si>
  <si>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</si>
  <si>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</si>
  <si>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</si>
  <si>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</si>
  <si>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</si>
  <si>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</si>
  <si>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</si>
  <si>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</si>
  <si>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</si>
  <si>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</si>
  <si>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</si>
  <si>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</si>
  <si>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</si>
  <si>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</si>
  <si>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</si>
  <si>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</si>
  <si>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</si>
  <si>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</si>
  <si>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</si>
  <si>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</si>
  <si>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</si>
  <si>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</si>
  <si>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</si>
  <si>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</si>
  <si>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</si>
  <si>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</si>
  <si>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</si>
  <si>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</si>
  <si>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</si>
  <si>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</si>
  <si>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</si>
  <si>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</si>
  <si>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</si>
  <si>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</si>
  <si>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</si>
  <si>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</si>
  <si>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</si>
  <si>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</si>
  <si>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</si>
  <si>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</si>
  <si>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</si>
  <si>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</si>
  <si>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</si>
  <si>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</si>
  <si>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</si>
  <si>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</si>
  <si>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</si>
  <si>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</si>
  <si>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</si>
  <si>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</si>
  <si>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</si>
  <si>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</si>
  <si>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</si>
  <si>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</si>
  <si>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</si>
  <si>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</si>
  <si>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</si>
  <si>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</si>
  <si>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</si>
  <si>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</si>
  <si>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</si>
  <si>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</si>
  <si>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</si>
  <si>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</si>
  <si>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</si>
  <si>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</si>
  <si>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</si>
  <si>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</si>
  <si>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</si>
  <si>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</si>
  <si>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</si>
  <si>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</si>
  <si>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</si>
  <si>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</si>
  <si>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</si>
  <si>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</si>
  <si>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</si>
  <si>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</si>
  <si>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</si>
  <si>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</si>
  <si>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</si>
  <si>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</si>
  <si>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</si>
  <si>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</si>
  <si>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</si>
  <si>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</si>
  <si>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</si>
  <si>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</si>
  <si>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</si>
  <si>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</si>
  <si>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</si>
  <si>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</si>
  <si>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</si>
  <si>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</si>
  <si>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</si>
  <si>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</si>
  <si>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</si>
  <si>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</si>
  <si>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</si>
  <si>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</si>
  <si>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</si>
  <si>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</si>
  <si>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</si>
  <si>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</si>
  <si>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</si>
  <si>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</si>
  <si>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</si>
  <si>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</si>
  <si>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</si>
  <si>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</si>
  <si>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</si>
  <si>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</si>
  <si>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</si>
  <si>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</si>
  <si>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</si>
  <si>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</si>
  <si>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</si>
  <si>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</si>
  <si>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</si>
  <si>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</si>
  <si>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</si>
  <si>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</si>
  <si>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</si>
  <si>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</si>
  <si>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</si>
  <si>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</si>
  <si>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</si>
  <si>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</si>
  <si>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</si>
  <si>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</si>
  <si>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</si>
  <si>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</si>
  <si>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</si>
  <si>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</si>
  <si>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</si>
  <si>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</si>
  <si>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</si>
  <si>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</si>
  <si>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</si>
  <si>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</si>
  <si>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</si>
  <si>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</si>
  <si>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</si>
  <si>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</si>
  <si>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</si>
  <si>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</si>
  <si>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</si>
  <si>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</si>
  <si>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</si>
  <si>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</si>
  <si>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</si>
  <si>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</si>
  <si>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</si>
  <si>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</si>
  <si>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</si>
  <si>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</si>
  <si>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</si>
  <si>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</si>
  <si>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</si>
  <si>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</si>
  <si>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</si>
  <si>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</si>
  <si>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</si>
  <si>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</si>
  <si>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</si>
  <si>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</si>
  <si>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</si>
  <si>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</si>
  <si>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</si>
  <si>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</si>
  <si>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</si>
  <si>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</si>
  <si>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</si>
  <si>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</si>
  <si>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</si>
  <si>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</si>
  <si>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</si>
  <si>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</si>
  <si>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</si>
  <si>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</si>
  <si>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</si>
  <si>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</si>
  <si>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</si>
  <si>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</si>
  <si>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</si>
  <si>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</si>
  <si>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</si>
  <si>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</si>
  <si>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</si>
  <si>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</si>
  <si>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</si>
  <si>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</si>
  <si>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</si>
  <si>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</si>
  <si>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</si>
  <si>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</si>
  <si>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</si>
  <si>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</si>
  <si>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</si>
  <si>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</si>
  <si>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</si>
  <si>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</si>
  <si>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</si>
  <si>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</si>
  <si>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</si>
  <si>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</si>
  <si>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</si>
  <si>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</si>
  <si>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</si>
  <si>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</si>
  <si>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</si>
  <si>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</si>
  <si>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</si>
  <si>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</si>
  <si>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</si>
  <si>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</si>
  <si>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</si>
  <si>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</si>
  <si>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</si>
  <si>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</si>
  <si>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</si>
  <si>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</si>
  <si>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</si>
  <si>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</si>
  <si>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</si>
  <si>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</si>
  <si>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</si>
  <si>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</si>
  <si>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</si>
  <si>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</si>
  <si>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</si>
  <si>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</si>
  <si>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</si>
  <si>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</si>
  <si>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</si>
  <si>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</si>
  <si>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</si>
  <si>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</si>
  <si>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</si>
  <si>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</si>
  <si>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</si>
  <si>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</si>
  <si>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</si>
  <si>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</si>
  <si>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</si>
  <si>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</si>
  <si>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</si>
  <si>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</si>
  <si>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</si>
  <si>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</si>
  <si>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</si>
  <si>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</si>
  <si>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</si>
  <si>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</si>
  <si>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</si>
  <si>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</si>
  <si>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</si>
  <si>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</si>
  <si>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</si>
  <si>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</si>
  <si>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</si>
  <si>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</si>
  <si>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</si>
  <si>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</si>
  <si>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</si>
  <si>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</si>
  <si>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</si>
  <si>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</si>
  <si>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</si>
  <si>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</si>
  <si>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</si>
  <si>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</si>
  <si>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</si>
  <si>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</si>
  <si>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</si>
  <si>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</si>
  <si>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</si>
  <si>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</si>
  <si>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</si>
  <si>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</si>
  <si>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</si>
  <si>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</si>
  <si>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</si>
  <si>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</si>
  <si>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</si>
  <si>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</si>
  <si>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</si>
  <si>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</si>
  <si>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</si>
  <si>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</si>
  <si>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</si>
  <si>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</si>
  <si>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</si>
  <si>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</si>
  <si>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</si>
  <si>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</si>
  <si>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</si>
  <si>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</si>
  <si>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</si>
  <si>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</si>
  <si>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</si>
  <si>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</si>
  <si>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</si>
  <si>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</si>
  <si>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</si>
  <si>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</si>
  <si>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</si>
  <si>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</si>
  <si>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</si>
  <si>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</si>
  <si>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</si>
  <si>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</si>
  <si>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</si>
  <si>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</si>
  <si>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</si>
  <si>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</si>
  <si>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</si>
  <si>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</si>
  <si>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</si>
  <si>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</si>
  <si>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</si>
  <si>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</si>
  <si>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</si>
  <si>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</si>
  <si>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</si>
  <si>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</si>
  <si>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</si>
  <si>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</si>
  <si>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</si>
  <si>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</si>
  <si>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</si>
  <si>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</si>
  <si>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</si>
  <si>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</si>
  <si>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</si>
  <si>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</si>
  <si>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</si>
  <si>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</si>
  <si>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</si>
  <si>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</si>
  <si>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</si>
  <si>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</si>
  <si>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</si>
  <si>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</si>
  <si>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</si>
  <si>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</si>
  <si>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</si>
  <si>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</si>
  <si>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</si>
  <si>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</si>
  <si>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</si>
  <si>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</si>
  <si>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</si>
  <si>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</si>
  <si>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</si>
  <si>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</si>
  <si>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</si>
  <si>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</si>
  <si>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</si>
  <si>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</si>
  <si>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</si>
  <si>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</si>
  <si>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</si>
  <si>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</si>
  <si>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</si>
  <si>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</si>
  <si>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</si>
  <si>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</si>
  <si>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</si>
  <si>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</si>
  <si>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</si>
  <si>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</si>
  <si>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</si>
  <si>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</si>
  <si>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</si>
  <si>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</si>
  <si>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</si>
  <si>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</si>
  <si>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</si>
  <si>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</si>
  <si>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</si>
  <si>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</si>
  <si>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</si>
  <si>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</si>
  <si>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</si>
  <si>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</si>
  <si>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</si>
  <si>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</si>
  <si>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</si>
  <si>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</si>
  <si>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</si>
  <si>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</si>
  <si>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</si>
  <si>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</si>
  <si>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</si>
  <si>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</si>
  <si>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</si>
  <si>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</si>
  <si>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</si>
  <si>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</si>
  <si>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</si>
  <si>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</si>
  <si>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</si>
  <si>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</si>
  <si>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</si>
  <si>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</si>
  <si>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</si>
  <si>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</si>
  <si>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</si>
  <si>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</si>
  <si>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</si>
  <si>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</si>
  <si>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</si>
  <si>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</si>
  <si>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</si>
  <si>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</si>
  <si>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</si>
  <si>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</si>
  <si>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</si>
  <si>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</si>
  <si>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</si>
  <si>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</si>
  <si>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</si>
  <si>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</si>
  <si>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</si>
  <si>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</si>
  <si>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</si>
  <si>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</si>
  <si>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</si>
  <si>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</si>
  <si>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</si>
  <si>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</si>
  <si>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</si>
  <si>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</si>
  <si>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</si>
  <si>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</si>
  <si>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</si>
  <si>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</si>
  <si>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</si>
  <si>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</si>
  <si>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</si>
  <si>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</si>
  <si>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</si>
  <si>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</si>
  <si>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</si>
  <si>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</si>
  <si>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</si>
  <si>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</si>
  <si>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</si>
  <si>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</si>
  <si>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</si>
  <si>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</si>
  <si>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</si>
  <si>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</si>
  <si>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</si>
  <si>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</si>
  <si>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</si>
  <si>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</si>
  <si>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</si>
  <si>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</si>
  <si>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</si>
  <si>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</si>
  <si>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</si>
  <si>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</si>
  <si>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</si>
  <si>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</si>
  <si>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</si>
  <si>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</si>
  <si>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</si>
  <si>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</si>
  <si>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</si>
  <si>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</si>
  <si>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</si>
  <si>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</si>
  <si>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</si>
  <si>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</si>
  <si>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</si>
  <si>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</si>
  <si>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</si>
  <si>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</si>
  <si>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</si>
  <si>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</si>
  <si>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</si>
  <si>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</si>
  <si>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</si>
  <si>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</si>
  <si>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</si>
  <si>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</si>
  <si>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</si>
  <si>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</si>
  <si>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</si>
  <si>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</si>
  <si>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</si>
  <si>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</si>
  <si>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</si>
  <si>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</si>
  <si>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</si>
  <si>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</si>
  <si>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</si>
  <si>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</si>
  <si>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</si>
  <si>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</si>
  <si>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</si>
  <si>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</si>
  <si>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</si>
  <si>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</si>
  <si>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</si>
  <si>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</si>
  <si>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</si>
  <si>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</si>
  <si>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</si>
  <si>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</si>
  <si>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</si>
  <si>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</si>
  <si>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</si>
  <si>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</si>
  <si>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</si>
  <si>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</si>
  <si>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</si>
  <si>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</si>
  <si>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</si>
  <si>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</si>
  <si>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</si>
  <si>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</si>
  <si>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</si>
  <si>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</si>
  <si>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</si>
  <si>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</si>
  <si>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</si>
  <si>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</si>
  <si>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</si>
  <si>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</si>
  <si>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</si>
  <si>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</si>
  <si>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</si>
  <si>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</si>
  <si>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</si>
  <si>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</si>
  <si>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</si>
  <si>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</si>
  <si>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</si>
  <si>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</si>
  <si>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</si>
  <si>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</si>
  <si>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</si>
  <si>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</si>
  <si>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</si>
  <si>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</si>
  <si>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</si>
  <si>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</si>
  <si>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</si>
  <si>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</si>
  <si>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</si>
  <si>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</si>
  <si>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</si>
  <si>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</si>
  <si>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</si>
  <si>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</si>
  <si>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</si>
  <si>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</si>
  <si>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</si>
  <si>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</si>
  <si>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</si>
  <si>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</si>
  <si>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</si>
  <si>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</si>
  <si>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</si>
  <si>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</si>
  <si>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</si>
  <si>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</si>
  <si>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</si>
  <si>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</si>
  <si>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</si>
  <si>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</si>
  <si>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</si>
  <si>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</si>
  <si>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</si>
  <si>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</si>
  <si>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</si>
  <si>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</si>
  <si>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</si>
  <si>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</si>
  <si>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</si>
  <si>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</si>
  <si>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</si>
  <si>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</si>
  <si>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</si>
  <si>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</si>
  <si>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</si>
  <si>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</si>
  <si>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</si>
  <si>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</si>
  <si>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</si>
  <si>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</si>
  <si>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</si>
  <si>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</si>
  <si>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</si>
  <si>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</si>
  <si>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</si>
  <si>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</si>
  <si>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</si>
  <si>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</si>
  <si>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</si>
  <si>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</si>
  <si>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</si>
  <si>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</si>
  <si>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</si>
  <si>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</si>
  <si>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</si>
  <si>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</si>
  <si>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</si>
  <si>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</si>
  <si>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</si>
  <si>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</si>
  <si>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</si>
  <si>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</si>
  <si>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</si>
  <si>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</si>
  <si>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</si>
  <si>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</si>
  <si>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</si>
  <si>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</si>
  <si>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</si>
  <si>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</si>
  <si>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</si>
  <si>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</si>
  <si>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</si>
  <si>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</si>
  <si>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</si>
  <si>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</si>
  <si>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</si>
  <si>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</si>
  <si>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</si>
  <si>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</si>
  <si>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</si>
  <si>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</si>
  <si>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</si>
  <si>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</si>
  <si>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</si>
  <si>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</si>
  <si>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</si>
  <si>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</si>
  <si>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</si>
  <si>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</si>
  <si>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</si>
  <si>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</si>
  <si>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</si>
  <si>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</si>
  <si>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</si>
  <si>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</si>
  <si>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</si>
  <si>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</si>
  <si>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</si>
  <si>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</si>
  <si>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</si>
  <si>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</si>
  <si>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</si>
  <si>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</si>
  <si>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</si>
  <si>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</si>
  <si>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</si>
  <si>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</si>
  <si>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</si>
  <si>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</si>
  <si>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</si>
  <si>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</si>
  <si>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</si>
  <si>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</si>
  <si>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</si>
  <si>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</si>
  <si>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</si>
  <si>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</si>
  <si>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</si>
  <si>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</si>
  <si>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</si>
  <si>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</si>
  <si>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</si>
  <si>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</si>
  <si>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</si>
  <si>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</si>
  <si>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</si>
  <si>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</si>
  <si>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</si>
  <si>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</si>
  <si>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</si>
  <si>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</si>
  <si>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</si>
  <si>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</si>
  <si>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</si>
  <si>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</si>
  <si>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</si>
  <si>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</si>
  <si>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</si>
  <si>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</si>
  <si>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</si>
  <si>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</si>
  <si>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</si>
  <si>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</si>
  <si>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</si>
  <si>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</si>
  <si>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</si>
  <si>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</si>
  <si>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</si>
  <si>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</si>
  <si>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</si>
  <si>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</si>
  <si>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</si>
  <si>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</si>
  <si>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</si>
  <si>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</si>
  <si>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</si>
  <si>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</si>
  <si>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</si>
  <si>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</si>
  <si>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</si>
  <si>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</si>
  <si>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</si>
  <si>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</si>
  <si>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</si>
  <si>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</si>
  <si>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</si>
  <si>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</si>
  <si>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</si>
  <si>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</si>
  <si>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</si>
  <si>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</si>
  <si>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</si>
  <si>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</si>
  <si>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</si>
  <si>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</si>
  <si>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</si>
  <si>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</si>
  <si>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</si>
  <si>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</si>
  <si>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</si>
  <si>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</si>
  <si>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</si>
  <si>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</si>
  <si>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</si>
  <si>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</si>
  <si>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</si>
  <si>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</si>
  <si>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</si>
  <si>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</si>
  <si>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</si>
  <si>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</si>
  <si>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</si>
  <si>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</si>
  <si>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</si>
  <si>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</si>
  <si>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</si>
  <si>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</si>
  <si>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</si>
  <si>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</si>
  <si>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</si>
  <si>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</si>
  <si>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</si>
  <si>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</si>
  <si>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</si>
  <si>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</si>
  <si>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</si>
  <si>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</si>
  <si>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</si>
  <si>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</si>
  <si>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</si>
  <si>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</si>
  <si>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</si>
  <si>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</si>
  <si>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</si>
  <si>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</si>
  <si>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</si>
  <si>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</si>
  <si>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</si>
  <si>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</si>
  <si>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</si>
  <si>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</si>
  <si>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</si>
  <si>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</si>
  <si>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</si>
  <si>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</si>
  <si>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</si>
  <si>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</si>
  <si>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</si>
  <si>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</si>
  <si>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</si>
  <si>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</si>
  <si>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</si>
  <si>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</si>
  <si>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</si>
  <si>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</si>
  <si>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</si>
  <si>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</si>
  <si>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</si>
  <si>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</si>
  <si>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</si>
  <si>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</si>
  <si>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</si>
  <si>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</si>
  <si>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</si>
  <si>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</si>
  <si>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</si>
  <si>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</si>
  <si>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</si>
  <si>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</si>
  <si>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</si>
  <si>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</si>
  <si>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</si>
  <si>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</si>
  <si>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</si>
  <si>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</si>
  <si>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</si>
  <si>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</si>
  <si>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</si>
  <si>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</si>
  <si>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</si>
  <si>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</si>
  <si>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</si>
  <si>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</si>
  <si>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</si>
  <si>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</si>
  <si>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</si>
  <si>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</si>
  <si>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</si>
  <si>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</si>
  <si>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</si>
  <si>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</si>
  <si>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</si>
  <si>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</si>
  <si>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</si>
  <si>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</si>
  <si>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</si>
  <si>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</si>
  <si>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</si>
  <si>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</si>
  <si>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</si>
  <si>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</si>
  <si>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</si>
  <si>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</si>
  <si>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</si>
  <si>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</si>
  <si>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</si>
  <si>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</si>
  <si>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</si>
  <si>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</si>
  <si>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</si>
  <si>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</si>
  <si>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</si>
  <si>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</si>
  <si>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</si>
  <si>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</si>
  <si>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</si>
  <si>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</si>
  <si>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</si>
  <si>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</si>
  <si>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</si>
  <si>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</si>
  <si>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</si>
  <si>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</si>
  <si>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</si>
  <si>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</si>
  <si>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</si>
  <si>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</si>
  <si>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</si>
  <si>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</si>
  <si>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</si>
  <si>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</si>
  <si>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</si>
  <si>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</si>
  <si>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</si>
  <si>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</si>
  <si>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</si>
  <si>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</si>
  <si>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</si>
  <si>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</si>
  <si>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</si>
  <si>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</si>
  <si>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</si>
  <si>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</si>
  <si>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</si>
  <si>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</si>
  <si>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</si>
  <si>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</si>
  <si>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</si>
  <si>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</si>
  <si>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</si>
  <si>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</si>
  <si>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</si>
  <si>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</si>
  <si>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</si>
  <si>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</si>
  <si>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</si>
  <si>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</si>
  <si>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</si>
  <si>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</si>
  <si>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</si>
  <si>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</si>
  <si>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</si>
  <si>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</si>
  <si>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</si>
  <si>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</si>
  <si>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</si>
  <si>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</si>
  <si>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</si>
  <si>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</si>
  <si>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</si>
  <si>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</si>
  <si>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</si>
  <si>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</si>
  <si>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</si>
  <si>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</si>
  <si>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</si>
  <si>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</si>
  <si>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</si>
  <si>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</si>
  <si>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</si>
  <si>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</si>
  <si>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</si>
  <si>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</si>
  <si>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</si>
  <si>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</si>
  <si>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</si>
  <si>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</si>
  <si>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</si>
  <si>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</si>
  <si>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</si>
  <si>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</si>
  <si>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</si>
  <si>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</si>
  <si>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</si>
  <si>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</si>
  <si>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</si>
  <si>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</si>
  <si>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</si>
  <si>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</si>
  <si>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</si>
  <si>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</si>
  <si>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</si>
  <si>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</si>
  <si>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</si>
  <si>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</si>
  <si>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</si>
  <si>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</si>
  <si>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</si>
  <si>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</si>
  <si>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</si>
  <si>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</si>
  <si>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</si>
  <si>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</si>
  <si>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</si>
  <si>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</si>
  <si>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</si>
  <si>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</si>
  <si>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</si>
  <si>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</si>
  <si>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</si>
  <si>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</si>
  <si>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</si>
  <si>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</si>
  <si>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</si>
  <si>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</si>
  <si>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</si>
  <si>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</si>
  <si>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</si>
  <si>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</si>
  <si>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</si>
  <si>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</si>
  <si>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</si>
  <si>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</si>
  <si>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</si>
  <si>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</si>
  <si>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</si>
  <si>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</si>
  <si>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</si>
  <si>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</si>
  <si>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</si>
  <si>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</si>
  <si>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</si>
  <si>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</si>
  <si>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</si>
  <si>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</si>
  <si>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</si>
  <si>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</si>
  <si>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</si>
  <si>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</si>
  <si>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</si>
  <si>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</si>
  <si>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</si>
  <si>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</si>
  <si>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</si>
  <si>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</si>
  <si>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</si>
  <si>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</si>
  <si>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</si>
  <si>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</si>
  <si>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</si>
  <si>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</si>
  <si>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</si>
  <si>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</si>
  <si>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</si>
  <si>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</si>
  <si>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</si>
  <si>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</si>
  <si>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</si>
  <si>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</si>
  <si>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</si>
  <si>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</si>
  <si>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</si>
  <si>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</si>
  <si>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</si>
  <si>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</si>
  <si>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</si>
  <si>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</si>
  <si>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</si>
  <si>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</si>
  <si>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</si>
  <si>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</si>
  <si>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</si>
  <si>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</si>
  <si>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</si>
  <si>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</si>
  <si>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</si>
  <si>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</si>
  <si>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</si>
  <si>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</si>
  <si>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</si>
  <si>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</si>
  <si>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</si>
  <si>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</si>
  <si>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</si>
  <si>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</si>
  <si>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</si>
  <si>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</si>
  <si>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</si>
  <si>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</si>
  <si>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</si>
  <si>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</si>
  <si>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</si>
  <si>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</si>
  <si>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</si>
  <si>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</si>
  <si>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</si>
  <si>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</si>
  <si>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</si>
  <si>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</si>
  <si>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</si>
  <si>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</si>
  <si>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</si>
  <si>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</si>
  <si>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</si>
  <si>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</si>
  <si>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</si>
  <si>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</si>
  <si>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</si>
  <si>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</si>
  <si>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</si>
  <si>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</si>
  <si>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</si>
  <si>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</si>
  <si>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</si>
  <si>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</si>
  <si>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</si>
  <si>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</si>
  <si>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</si>
  <si>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</si>
  <si>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</si>
  <si>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</si>
  <si>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</si>
  <si>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</si>
  <si>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</si>
  <si>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</si>
  <si>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</si>
  <si>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</si>
  <si>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</si>
  <si>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</si>
  <si>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</si>
  <si>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</si>
  <si>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</si>
  <si>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</si>
  <si>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</si>
  <si>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</si>
  <si>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</si>
  <si>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</si>
  <si>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</si>
  <si>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</si>
  <si>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</si>
  <si>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</si>
  <si>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</si>
  <si>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</si>
  <si>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</si>
  <si>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</si>
  <si>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</si>
  <si>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</si>
  <si>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</si>
  <si>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</si>
  <si>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</si>
  <si>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</si>
  <si>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</si>
  <si>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</si>
  <si>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</si>
  <si>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</si>
  <si>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</si>
  <si>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</si>
  <si>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</si>
  <si>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</si>
  <si>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</si>
  <si>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</si>
  <si>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</si>
  <si>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</si>
  <si>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</si>
  <si>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</si>
  <si>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</si>
  <si>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</si>
  <si>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</si>
  <si>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</si>
  <si>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</si>
  <si>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</si>
  <si>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</si>
  <si>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</si>
  <si>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</si>
  <si>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</si>
  <si>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</si>
  <si>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</si>
  <si>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</si>
  <si>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</si>
  <si>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</si>
  <si>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</si>
  <si>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</si>
  <si>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</si>
  <si>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</si>
  <si>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</si>
  <si>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</si>
  <si>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</si>
  <si>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</si>
  <si>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</si>
  <si>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</si>
  <si>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</si>
  <si>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</si>
  <si>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</si>
  <si>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</si>
  <si>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</si>
  <si>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</si>
  <si>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</si>
  <si>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</si>
  <si>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</si>
  <si>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</si>
  <si>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</si>
  <si>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</si>
  <si>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</si>
  <si>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</si>
  <si>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</si>
  <si>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</si>
  <si>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</si>
  <si>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</si>
  <si>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</si>
  <si>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</si>
  <si>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</si>
  <si>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</si>
  <si>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</si>
  <si>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</si>
  <si>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</si>
  <si>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</si>
  <si>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</si>
  <si>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</si>
  <si>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</si>
  <si>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</si>
  <si>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</si>
  <si>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</si>
  <si>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</si>
  <si>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</si>
  <si>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</si>
  <si>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</si>
  <si>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</si>
  <si>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</si>
  <si>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</si>
  <si>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</si>
  <si>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</si>
  <si>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</si>
  <si>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</si>
  <si>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</si>
  <si>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</si>
  <si>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</si>
  <si>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</si>
  <si>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</si>
  <si>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</si>
  <si>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</si>
  <si>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</si>
  <si>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</si>
  <si>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</si>
  <si>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</si>
  <si>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</si>
  <si>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</si>
  <si>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</si>
  <si>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</si>
  <si>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</si>
  <si>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</si>
  <si>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</si>
  <si>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</si>
  <si>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</si>
  <si>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</si>
  <si>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</si>
  <si>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</si>
  <si>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</si>
  <si>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</si>
  <si>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</si>
  <si>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</si>
  <si>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</si>
  <si>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</si>
  <si>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</si>
  <si>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</si>
  <si>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</si>
  <si>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</si>
  <si>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</si>
  <si>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</si>
  <si>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</si>
  <si>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</si>
  <si>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</si>
  <si>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</si>
  <si>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</si>
  <si>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</si>
  <si>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</si>
  <si>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</si>
  <si>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</si>
  <si>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</si>
  <si>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</si>
  <si>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</si>
  <si>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</si>
  <si>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</si>
  <si>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</si>
  <si>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</si>
  <si>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</si>
  <si>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</si>
  <si>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</si>
  <si>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</si>
  <si>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</si>
  <si>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</si>
  <si>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</si>
  <si>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</si>
  <si>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</si>
  <si>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</si>
  <si>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</si>
  <si>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</si>
  <si>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</si>
  <si>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</si>
  <si>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</si>
  <si>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</si>
  <si>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</si>
  <si>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</si>
  <si>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</si>
  <si>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</si>
  <si>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</si>
  <si>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</si>
  <si>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</si>
  <si>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</si>
  <si>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</si>
  <si>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</si>
  <si>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</si>
  <si>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</si>
  <si>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</si>
  <si>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</si>
  <si>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</si>
  <si>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</si>
  <si>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</si>
  <si>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</si>
  <si>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</si>
  <si>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</si>
  <si>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</si>
  <si>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</si>
  <si>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</si>
  <si>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</si>
  <si>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</si>
  <si>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</si>
  <si>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</si>
  <si>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</si>
  <si>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</si>
  <si>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</si>
  <si>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</si>
  <si>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</si>
  <si>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</si>
  <si>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</si>
  <si>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</si>
  <si>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</si>
  <si>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</si>
  <si>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</si>
  <si>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</si>
  <si>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</si>
  <si>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</si>
  <si>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</si>
  <si>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</si>
  <si>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</si>
  <si>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</si>
  <si>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</si>
  <si>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</si>
  <si>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</si>
  <si>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</si>
  <si>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</si>
  <si>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</si>
  <si>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</si>
  <si>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</si>
  <si>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</si>
  <si>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</si>
  <si>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</si>
  <si>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</si>
  <si>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</si>
  <si>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</si>
  <si>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</si>
  <si>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</si>
  <si>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</si>
  <si>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</si>
  <si>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</si>
  <si>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</si>
  <si>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</si>
  <si>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</si>
  <si>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</si>
  <si>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</si>
  <si>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</si>
  <si>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</si>
  <si>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</si>
  <si>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</si>
  <si>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</si>
  <si>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</si>
  <si>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</si>
  <si>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</si>
  <si>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</si>
  <si>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</si>
  <si>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</si>
  <si>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</si>
  <si>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</si>
  <si>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</si>
  <si>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</si>
  <si>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</si>
  <si>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</si>
  <si>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</si>
  <si>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</si>
  <si>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</si>
  <si>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</si>
  <si>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</si>
  <si>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</si>
  <si>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</si>
  <si>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</si>
  <si>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</si>
  <si>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</si>
  <si>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</si>
  <si>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</si>
  <si>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</si>
  <si>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</si>
  <si>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</si>
  <si>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</si>
  <si>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</si>
  <si>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</si>
  <si>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</si>
  <si>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</si>
  <si>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</si>
  <si>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</si>
  <si>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</si>
  <si>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</si>
  <si>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</si>
  <si>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</si>
  <si>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</si>
  <si>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</si>
  <si>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</si>
  <si>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</si>
  <si>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</si>
  <si>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</si>
  <si>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</si>
  <si>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</si>
  <si>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</si>
  <si>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</si>
  <si>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</si>
  <si>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</si>
  <si>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</si>
  <si>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</si>
  <si>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</si>
  <si>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</si>
  <si>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</si>
  <si>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</si>
  <si>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</si>
  <si>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</si>
  <si>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</si>
  <si>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</si>
  <si>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</si>
  <si>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</si>
  <si>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</si>
  <si>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</si>
  <si>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</si>
  <si>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</si>
  <si>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</si>
  <si>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</si>
  <si>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</si>
  <si>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</si>
  <si>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</si>
  <si>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</si>
  <si>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</si>
  <si>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</si>
  <si>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</si>
  <si>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</si>
  <si>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</si>
  <si>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</si>
  <si>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</si>
  <si>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</si>
  <si>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</si>
  <si>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</si>
  <si>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</si>
  <si>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</si>
  <si>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</si>
  <si>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</si>
  <si>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</si>
  <si>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</si>
  <si>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</si>
  <si>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</si>
  <si>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</si>
  <si>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</si>
  <si>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</si>
  <si>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</si>
  <si>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</si>
  <si>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</si>
  <si>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</si>
  <si>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</si>
  <si>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</si>
  <si>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</si>
  <si>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</si>
  <si>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</si>
  <si>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</si>
  <si>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</si>
  <si>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</si>
  <si>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</si>
  <si>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</si>
  <si>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</si>
  <si>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</si>
  <si>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</si>
  <si>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</si>
  <si>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</si>
  <si>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</si>
  <si>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</si>
  <si>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</si>
  <si>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</si>
  <si>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</si>
  <si>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</si>
  <si>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</si>
  <si>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</si>
  <si>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</si>
  <si>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</si>
  <si>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</si>
  <si>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</si>
  <si>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</si>
  <si>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</si>
  <si>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</si>
  <si>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</si>
  <si>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</si>
  <si>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</si>
  <si>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</si>
  <si>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</si>
  <si>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</si>
  <si>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</si>
  <si>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</si>
  <si>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</si>
  <si>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</si>
  <si>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</si>
  <si>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</si>
  <si>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</si>
  <si>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</si>
  <si>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</si>
  <si>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</si>
  <si>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</si>
  <si>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</si>
  <si>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</si>
  <si>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</si>
  <si>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</si>
  <si>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</si>
  <si>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</si>
  <si>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</si>
  <si>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</si>
  <si>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</si>
  <si>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</si>
  <si>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</si>
  <si>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</si>
  <si>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</si>
  <si>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</si>
  <si>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</si>
  <si>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</si>
  <si>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</si>
  <si>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</si>
  <si>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</si>
  <si>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</si>
  <si>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</si>
  <si>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</si>
  <si>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</si>
  <si>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</si>
  <si>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</si>
  <si>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</si>
  <si>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</si>
  <si>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</si>
  <si>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</si>
  <si>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</si>
  <si>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</si>
  <si>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</si>
  <si>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</si>
  <si>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</si>
  <si>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</si>
  <si>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</si>
  <si>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</si>
  <si>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</si>
  <si>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</si>
  <si>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</si>
  <si>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</si>
  <si>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</si>
  <si>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</si>
  <si>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</si>
  <si>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</si>
  <si>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</si>
  <si>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</si>
  <si>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</si>
  <si>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</si>
  <si>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</si>
  <si>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</si>
  <si>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</si>
  <si>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</si>
  <si>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</si>
  <si>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</si>
  <si>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</si>
  <si>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</si>
  <si>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</si>
  <si>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</si>
  <si>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</si>
  <si>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</si>
  <si>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</si>
  <si>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</si>
  <si>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</si>
  <si>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</si>
  <si>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</si>
  <si>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</si>
  <si>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</si>
  <si>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</si>
  <si>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</si>
  <si>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</si>
  <si>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</si>
  <si>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</si>
  <si>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</si>
  <si>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</si>
  <si>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</si>
  <si>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</si>
  <si>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</si>
  <si>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</si>
  <si>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</si>
  <si>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</si>
  <si>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</si>
  <si>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</si>
  <si>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</si>
  <si>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</si>
  <si>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</si>
  <si>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</si>
  <si>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</si>
  <si>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</si>
  <si>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</si>
  <si>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</si>
  <si>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</si>
  <si>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</si>
  <si>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</si>
  <si>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</si>
  <si>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</si>
  <si>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</si>
  <si>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</si>
  <si>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</si>
  <si>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</si>
  <si>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</si>
  <si>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</si>
  <si>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</si>
  <si>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</si>
  <si>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</si>
  <si>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</si>
  <si>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</si>
  <si>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</si>
  <si>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</si>
  <si>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</si>
  <si>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</si>
  <si>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</si>
  <si>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</si>
  <si>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</si>
  <si>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</si>
  <si>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</si>
  <si>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</si>
  <si>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</si>
  <si>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</si>
  <si>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</si>
  <si>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</si>
  <si>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</si>
  <si>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</si>
  <si>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</si>
  <si>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</si>
  <si>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</si>
  <si>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</si>
  <si>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</si>
  <si>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</si>
  <si>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</si>
  <si>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</si>
  <si>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</si>
  <si>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</si>
  <si>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</si>
  <si>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</si>
  <si>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</si>
  <si>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</si>
  <si>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</si>
  <si>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</si>
  <si>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</si>
  <si>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</si>
  <si>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</si>
  <si>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</si>
  <si>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</si>
  <si>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</si>
  <si>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</si>
  <si>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</si>
  <si>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</si>
  <si>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</si>
  <si>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</si>
  <si>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</si>
  <si>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</si>
  <si>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</si>
  <si>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</si>
  <si>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</si>
  <si>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</si>
  <si>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</si>
  <si>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</si>
  <si>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</si>
  <si>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</si>
  <si>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</si>
  <si>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</si>
  <si>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</si>
  <si>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</si>
  <si>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</si>
  <si>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</si>
  <si>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</si>
  <si>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</si>
  <si>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</si>
  <si>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</si>
  <si>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</si>
  <si>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</si>
  <si>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</si>
  <si>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</si>
  <si>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</si>
  <si>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</si>
  <si>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</si>
  <si>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</si>
  <si>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</si>
  <si>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</si>
  <si>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</si>
  <si>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</si>
  <si>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</si>
  <si>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</si>
  <si>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</si>
  <si>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</si>
  <si>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</si>
  <si>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</si>
  <si>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</si>
  <si>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</si>
  <si>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</si>
  <si>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</si>
  <si>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</si>
  <si>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</si>
  <si>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</si>
  <si>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</si>
  <si>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</si>
  <si>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</si>
  <si>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</si>
  <si>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</si>
  <si>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</si>
  <si>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</si>
  <si>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</si>
  <si>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</si>
  <si>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</si>
  <si>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</si>
  <si>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</si>
  <si>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</si>
  <si>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</si>
  <si>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</si>
  <si>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</si>
  <si>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</si>
  <si>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</si>
  <si>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</si>
  <si>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</si>
  <si>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</si>
  <si>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</si>
  <si>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</si>
  <si>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</si>
  <si>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</si>
  <si>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</si>
  <si>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</si>
  <si>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</si>
  <si>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</si>
  <si>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</si>
  <si>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</si>
  <si>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</si>
  <si>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</si>
  <si>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</si>
  <si>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</si>
  <si>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</si>
  <si>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</si>
  <si>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</si>
  <si>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</si>
  <si>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</si>
  <si>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</si>
  <si>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</si>
  <si>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</si>
  <si>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</si>
  <si>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</si>
  <si>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</si>
  <si>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</si>
  <si>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</si>
  <si>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</si>
  <si>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</si>
  <si>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</si>
  <si>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</si>
  <si>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</si>
  <si>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</si>
  <si>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</si>
  <si>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</si>
  <si>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</si>
  <si>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</si>
  <si>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</si>
  <si>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</si>
  <si>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</si>
  <si>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</si>
  <si>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</si>
  <si>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</si>
  <si>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</si>
  <si>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</si>
  <si>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</si>
  <si>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</si>
  <si>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</si>
  <si>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</si>
  <si>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</si>
  <si>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</si>
  <si>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</si>
  <si>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</si>
  <si>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</si>
  <si>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</si>
  <si>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</si>
  <si>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</si>
  <si>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</si>
  <si>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</si>
  <si>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</si>
  <si>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</si>
  <si>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</si>
  <si>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</si>
  <si>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</si>
  <si>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</si>
  <si>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</si>
  <si>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</si>
  <si>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</si>
  <si>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</si>
  <si>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</si>
  <si>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</si>
  <si>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</si>
  <si>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</si>
  <si>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</si>
  <si>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</si>
  <si>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</si>
  <si>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</si>
  <si>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</si>
  <si>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</si>
  <si>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</si>
  <si>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</si>
  <si>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</si>
  <si>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</si>
  <si>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</si>
  <si>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</si>
  <si>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</si>
  <si>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</si>
  <si>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</si>
  <si>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</si>
  <si>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</si>
  <si>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</si>
  <si>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</si>
  <si>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</si>
  <si>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</si>
  <si>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</si>
  <si>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</si>
  <si>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</si>
  <si>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</si>
  <si>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</si>
  <si>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</si>
  <si>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</si>
  <si>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</si>
  <si>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</si>
  <si>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</si>
  <si>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</si>
  <si>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</si>
  <si>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</si>
  <si>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</si>
  <si>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</si>
  <si>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</si>
  <si>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</si>
  <si>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</si>
  <si>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</si>
  <si>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</si>
  <si>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</si>
  <si>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</si>
  <si>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</si>
  <si>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</si>
  <si>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</si>
  <si>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</si>
  <si>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</si>
  <si>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</si>
  <si>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</si>
  <si>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</si>
  <si>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</si>
  <si>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</si>
  <si>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</si>
  <si>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</si>
  <si>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</si>
  <si>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</si>
  <si>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</si>
  <si>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</si>
  <si>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</si>
  <si>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</si>
  <si>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</si>
  <si>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</si>
  <si>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</si>
  <si>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</si>
  <si>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</si>
  <si>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</si>
  <si>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</si>
  <si>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</si>
  <si>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</si>
  <si>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</si>
  <si>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</si>
  <si>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</si>
  <si>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</si>
  <si>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</si>
  <si>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</si>
  <si>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</si>
  <si>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</si>
  <si>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</si>
  <si>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</si>
  <si>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</si>
  <si>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</si>
  <si>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</si>
  <si>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</si>
  <si>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</si>
  <si>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</si>
  <si>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</si>
  <si>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</si>
  <si>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</si>
  <si>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</si>
  <si>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</si>
  <si>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</si>
  <si>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</si>
  <si>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</si>
  <si>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</si>
  <si>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</si>
  <si>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</si>
  <si>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</si>
  <si>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</si>
  <si>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</si>
  <si>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</si>
  <si>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</si>
  <si>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</si>
  <si>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</si>
  <si>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</si>
  <si>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</si>
  <si>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</si>
  <si>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</si>
  <si>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</si>
  <si>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</si>
  <si>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</si>
  <si>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</si>
  <si>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</si>
  <si>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</si>
  <si>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</si>
  <si>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</si>
  <si>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</si>
  <si>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</si>
  <si>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</si>
  <si>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</si>
  <si>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</si>
  <si>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</si>
  <si>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</si>
  <si>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</si>
  <si>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</si>
  <si>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</si>
  <si>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</si>
  <si>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</si>
  <si>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</si>
  <si>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</si>
  <si>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</si>
  <si>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</si>
  <si>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</si>
  <si>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</si>
  <si>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</si>
  <si>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</si>
  <si>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</si>
  <si>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</si>
  <si>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</si>
  <si>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</si>
  <si>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</si>
  <si>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</si>
  <si>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</si>
  <si>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</si>
  <si>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</si>
  <si>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</si>
  <si>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</si>
  <si>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</si>
  <si>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</si>
  <si>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</si>
  <si>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</si>
  <si>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</si>
  <si>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</si>
  <si>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</si>
  <si>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</si>
  <si>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</si>
  <si>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</si>
  <si>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</si>
  <si>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</si>
  <si>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</si>
  <si>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</si>
  <si>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</si>
  <si>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</si>
  <si>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</si>
  <si>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</si>
  <si>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</si>
  <si>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</si>
  <si>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</si>
  <si>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</si>
  <si>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</si>
  <si>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</si>
  <si>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</si>
  <si>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</si>
  <si>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</si>
  <si>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</si>
  <si>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</si>
  <si>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</si>
  <si>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</si>
  <si>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</si>
  <si>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</si>
  <si>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</si>
  <si>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</si>
  <si>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</si>
  <si>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</si>
  <si>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</si>
  <si>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</si>
  <si>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</si>
  <si>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</si>
  <si>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</si>
  <si>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</si>
  <si>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</si>
  <si>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</si>
  <si>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</si>
  <si>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</si>
  <si>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</si>
  <si>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</si>
  <si>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</si>
  <si>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</si>
  <si>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</si>
  <si>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</si>
  <si>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</si>
  <si>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</si>
  <si>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</si>
  <si>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</si>
  <si>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</si>
  <si>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</si>
  <si>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</si>
  <si>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</si>
  <si>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</si>
  <si>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</si>
  <si>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</si>
  <si>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</si>
  <si>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</si>
  <si>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</si>
  <si>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</si>
  <si>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</si>
  <si>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</si>
  <si>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</si>
  <si>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</si>
  <si>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</si>
  <si>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</si>
  <si>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</si>
  <si>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</si>
  <si>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</si>
  <si>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</si>
  <si>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</si>
  <si>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</si>
  <si>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</si>
  <si>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</si>
  <si>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</si>
  <si>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</si>
  <si>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</si>
  <si>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</si>
  <si>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</si>
  <si>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</si>
  <si>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</si>
  <si>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</si>
  <si>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</si>
  <si>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</si>
  <si>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</si>
  <si>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</si>
  <si>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</si>
  <si>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</si>
  <si>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</si>
  <si>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</si>
  <si>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</si>
  <si>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</si>
  <si>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</si>
  <si>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</si>
  <si>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</si>
  <si>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</si>
  <si>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</si>
  <si>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</si>
  <si>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</si>
  <si>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</si>
  <si>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</si>
  <si>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</si>
  <si>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</si>
  <si>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</si>
  <si>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</si>
  <si>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</si>
  <si>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</si>
  <si>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</si>
  <si>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</si>
  <si>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</si>
  <si>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</si>
  <si>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</si>
  <si>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</si>
  <si>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</si>
  <si>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</si>
  <si>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</si>
  <si>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</si>
  <si>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</si>
  <si>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</si>
  <si>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</si>
  <si>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</si>
  <si>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</si>
  <si>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</si>
  <si>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</si>
  <si>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</si>
  <si>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</si>
  <si>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</si>
  <si>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</si>
  <si>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</si>
  <si>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</si>
  <si>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</si>
  <si>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</si>
  <si>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</si>
  <si>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</si>
  <si>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</si>
  <si>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</si>
  <si>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</si>
  <si>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</si>
  <si>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</si>
  <si>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</si>
  <si>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</si>
  <si>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</si>
  <si>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</si>
  <si>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</si>
  <si>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</si>
  <si>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</si>
  <si>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</si>
  <si>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</si>
  <si>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</si>
  <si>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</si>
  <si>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</si>
  <si>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</si>
  <si>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</si>
  <si>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</si>
  <si>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</si>
  <si>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</si>
  <si>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</si>
  <si>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</si>
  <si>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</si>
  <si>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</si>
  <si>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</si>
  <si>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</si>
  <si>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</si>
  <si>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</si>
  <si>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</si>
  <si>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</si>
  <si>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</si>
  <si>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</si>
  <si>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</si>
  <si>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</si>
  <si>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</si>
  <si>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</si>
  <si>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</si>
  <si>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</si>
  <si>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</si>
  <si>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</si>
  <si>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</si>
  <si>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</si>
  <si>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</si>
  <si>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</si>
  <si>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</si>
  <si>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</si>
  <si>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</si>
  <si>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</si>
  <si>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</si>
  <si>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</si>
  <si>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</si>
  <si>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</si>
  <si>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</si>
  <si>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</si>
  <si>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</si>
  <si>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</si>
  <si>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</si>
  <si>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</si>
  <si>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</si>
  <si>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</si>
  <si>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</si>
  <si>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</si>
  <si>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</si>
  <si>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</si>
  <si>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</si>
  <si>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</si>
  <si>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</si>
  <si>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</si>
  <si>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</si>
  <si>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</si>
  <si>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</si>
  <si>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</si>
  <si>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</si>
  <si>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</si>
  <si>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</si>
  <si>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</si>
  <si>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</si>
  <si>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</si>
  <si>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</si>
  <si>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</si>
  <si>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</si>
  <si>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</si>
  <si>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</si>
  <si>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</si>
  <si>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</si>
  <si>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</si>
  <si>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</si>
  <si>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</si>
  <si>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</si>
  <si>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</si>
  <si>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</si>
  <si>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</si>
  <si>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</si>
  <si>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</si>
  <si>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</si>
  <si>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</si>
  <si>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</si>
  <si>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</si>
  <si>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</si>
  <si>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</si>
  <si>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</si>
  <si>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</si>
  <si>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</si>
  <si>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</si>
  <si>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</si>
  <si>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</si>
  <si>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</si>
  <si>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</si>
  <si>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</si>
  <si>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</si>
  <si>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</si>
  <si>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</si>
  <si>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</si>
  <si>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</si>
  <si>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</si>
  <si>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</si>
  <si>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</si>
  <si>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</si>
  <si>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</si>
  <si>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</si>
  <si>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</si>
  <si>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</si>
  <si>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</si>
  <si>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</si>
  <si>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</si>
  <si>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</si>
  <si>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</si>
  <si>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</si>
  <si>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</si>
  <si>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</si>
  <si>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</si>
  <si>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</si>
  <si>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</si>
  <si>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</si>
  <si>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</si>
  <si>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</si>
  <si>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</si>
  <si>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</si>
  <si>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</si>
  <si>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</si>
  <si>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</si>
  <si>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</si>
  <si>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</si>
  <si>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</si>
  <si>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</si>
  <si>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</si>
  <si>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</si>
  <si>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</si>
  <si>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</si>
  <si>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</si>
  <si>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</si>
  <si>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</si>
  <si>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</si>
  <si>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</si>
  <si>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</si>
  <si>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</si>
  <si>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</si>
  <si>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</si>
  <si>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</si>
  <si>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</si>
  <si>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</si>
  <si>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</si>
  <si>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</si>
  <si>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</si>
  <si>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</si>
  <si>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</si>
  <si>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</si>
  <si>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</si>
  <si>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</si>
  <si>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</si>
  <si>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</si>
  <si>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</si>
  <si>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</si>
  <si>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</si>
  <si>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</si>
  <si>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</si>
  <si>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</si>
  <si>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</si>
  <si>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</si>
  <si>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</si>
  <si>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</si>
  <si>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</si>
  <si>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</si>
  <si>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</si>
  <si>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</si>
  <si>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</si>
  <si>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</si>
  <si>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</si>
  <si>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</si>
  <si>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</si>
  <si>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</si>
  <si>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</si>
  <si>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</si>
  <si>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</si>
  <si>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</si>
  <si>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</si>
  <si>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</si>
  <si>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</si>
  <si>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</si>
  <si>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</si>
  <si>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</si>
  <si>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</si>
  <si>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</si>
  <si>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</si>
  <si>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</si>
  <si>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</si>
  <si>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</si>
  <si>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</si>
  <si>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</si>
  <si>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</si>
  <si>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</si>
  <si>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</si>
  <si>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</si>
  <si>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</si>
  <si>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</si>
  <si>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</si>
  <si>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</si>
  <si>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</si>
  <si>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</si>
  <si>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</si>
  <si>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</si>
  <si>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</si>
  <si>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</si>
  <si>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</si>
  <si>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</si>
  <si>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</si>
  <si>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</si>
  <si>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</si>
  <si>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</si>
  <si>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</si>
  <si>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</si>
  <si>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</si>
  <si>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</si>
  <si>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</si>
  <si>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</si>
  <si>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</si>
  <si>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</si>
  <si>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</si>
  <si>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</si>
  <si>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</si>
  <si>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</si>
  <si>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</si>
  <si>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</si>
  <si>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</si>
  <si>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</si>
  <si>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</si>
  <si>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</si>
  <si>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</si>
  <si>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</si>
  <si>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</si>
  <si>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</si>
  <si>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</si>
  <si>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</si>
  <si>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</si>
  <si>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</si>
  <si>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</si>
  <si>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</si>
  <si>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</si>
  <si>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</si>
  <si>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</si>
  <si>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</si>
  <si>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</si>
  <si>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</si>
  <si>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</si>
  <si>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</si>
  <si>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</si>
  <si>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</si>
  <si>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</si>
  <si>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</si>
  <si>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</si>
  <si>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</si>
  <si>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</si>
  <si>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</si>
  <si>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</si>
  <si>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</si>
  <si>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</si>
  <si>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</si>
  <si>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</si>
  <si>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</si>
  <si>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</si>
  <si>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</si>
  <si>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</si>
  <si>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</si>
  <si>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</si>
  <si>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</si>
  <si>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</si>
  <si>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</si>
  <si>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</si>
  <si>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</si>
  <si>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</si>
  <si>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</si>
  <si>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</si>
  <si>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</si>
  <si>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</si>
  <si>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</si>
  <si>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</si>
  <si>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</si>
  <si>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</si>
  <si>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</si>
  <si>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</si>
  <si>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</si>
  <si>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</si>
  <si>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</si>
  <si>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</si>
  <si>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</si>
  <si>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</si>
  <si>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</si>
  <si>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</si>
  <si>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</si>
  <si>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</si>
  <si>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</si>
  <si>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</si>
  <si>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</si>
  <si>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</si>
  <si>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</si>
  <si>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</si>
  <si>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</si>
  <si>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</si>
  <si>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</si>
  <si>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</si>
  <si>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</si>
  <si>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</si>
  <si>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</si>
  <si>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</si>
  <si>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</si>
  <si>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</si>
  <si>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</si>
  <si>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</si>
  <si>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</si>
  <si>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</si>
  <si>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</si>
  <si>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</si>
  <si>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</si>
  <si>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</si>
  <si>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</si>
  <si>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</si>
  <si>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</si>
  <si>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</si>
  <si>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</si>
  <si>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</si>
  <si>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</si>
  <si>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</si>
  <si>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</si>
  <si>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</si>
  <si>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</si>
  <si>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</si>
  <si>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</si>
  <si>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</si>
  <si>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</si>
  <si>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</si>
  <si>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</si>
  <si>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</si>
  <si>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</si>
  <si>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</si>
  <si>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</si>
  <si>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</si>
  <si>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</si>
  <si>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</si>
  <si>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</si>
  <si>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</si>
  <si>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</si>
  <si>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</si>
  <si>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</si>
  <si>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</si>
  <si>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</si>
  <si>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</si>
  <si>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</si>
  <si>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</si>
  <si>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</si>
  <si>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</si>
  <si>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</si>
  <si>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</si>
  <si>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</si>
  <si>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</si>
  <si>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</si>
  <si>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</si>
  <si>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</si>
  <si>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</si>
  <si>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</si>
  <si>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</si>
  <si>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</si>
  <si>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</si>
  <si>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</si>
  <si>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</si>
  <si>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</si>
  <si>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</si>
  <si>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</si>
  <si>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</si>
  <si>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</si>
  <si>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</si>
  <si>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</si>
  <si>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</si>
  <si>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</si>
  <si>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</si>
  <si>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</si>
  <si>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</si>
  <si>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</si>
  <si>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</si>
  <si>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</si>
  <si>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</si>
  <si>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</si>
  <si>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</si>
  <si>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</si>
  <si>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</si>
  <si>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</si>
  <si>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</si>
  <si>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</si>
  <si>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</si>
  <si>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</si>
  <si>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</si>
  <si>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</si>
  <si>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</si>
  <si>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</si>
  <si>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</si>
  <si>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</si>
  <si>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</si>
  <si>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</si>
  <si>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</si>
  <si>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</si>
  <si>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</si>
  <si>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</si>
  <si>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</si>
  <si>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</si>
  <si>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</si>
  <si>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</si>
  <si>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</si>
  <si>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</si>
  <si>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</si>
  <si>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</si>
  <si>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</si>
  <si>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</si>
  <si>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</si>
  <si>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</si>
  <si>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</si>
  <si>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</si>
  <si>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</si>
  <si>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</si>
  <si>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</si>
  <si>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</si>
  <si>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</si>
  <si>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</si>
  <si>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</si>
  <si>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</si>
  <si>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</si>
  <si>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</si>
  <si>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</si>
  <si>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</si>
  <si>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</si>
  <si>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</si>
  <si>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</si>
  <si>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</si>
  <si>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</si>
  <si>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</si>
  <si>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</si>
  <si>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</si>
  <si>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</si>
  <si>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</si>
  <si>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</si>
  <si>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</si>
  <si>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</si>
  <si>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</si>
  <si>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</si>
  <si>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</si>
  <si>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</si>
  <si>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</si>
  <si>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</si>
  <si>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</si>
  <si>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</si>
  <si>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</si>
  <si>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</si>
  <si>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</si>
  <si>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</si>
  <si>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</si>
  <si>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</si>
  <si>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</si>
  <si>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</si>
  <si>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</si>
  <si>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</si>
  <si>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</si>
  <si>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</si>
  <si>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</si>
  <si>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</si>
  <si>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</si>
  <si>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</si>
  <si>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</si>
  <si>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</si>
  <si>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</si>
  <si>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</si>
  <si>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</si>
  <si>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</si>
  <si>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</si>
  <si>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</si>
  <si>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</si>
  <si>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</si>
  <si>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</si>
  <si>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</si>
  <si>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</si>
  <si>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</si>
  <si>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</si>
  <si>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</si>
  <si>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</si>
  <si>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</si>
  <si>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</si>
  <si>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</si>
  <si>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</si>
  <si>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</si>
  <si>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</si>
  <si>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</si>
  <si>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</si>
  <si>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</si>
  <si>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</si>
  <si>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</si>
  <si>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</si>
  <si>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</si>
  <si>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</si>
  <si>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</si>
  <si>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</si>
  <si>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</si>
  <si>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</si>
  <si>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</si>
  <si>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</si>
  <si>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</si>
  <si>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</si>
  <si>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</si>
  <si>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</si>
  <si>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</si>
  <si>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</si>
  <si>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</si>
  <si>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</si>
  <si>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</si>
  <si>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</si>
  <si>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</si>
  <si>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</si>
  <si>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</si>
  <si>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</si>
  <si>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</si>
  <si>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</si>
  <si>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</si>
  <si>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</si>
  <si>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</si>
  <si>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</si>
  <si>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</si>
  <si>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</si>
  <si>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</si>
  <si>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</si>
  <si>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</si>
  <si>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</si>
  <si>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</si>
  <si>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</si>
  <si>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</si>
  <si>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</si>
  <si>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</si>
  <si>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</si>
  <si>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</si>
  <si>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</si>
  <si>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</si>
  <si>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</si>
  <si>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</si>
  <si>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</si>
  <si>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</si>
  <si>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</si>
  <si>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</si>
  <si>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</si>
  <si>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</si>
  <si>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</si>
  <si>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</si>
  <si>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</si>
  <si>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</si>
  <si>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</si>
  <si>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</si>
  <si>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</si>
  <si>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</si>
  <si>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</si>
  <si>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</si>
  <si>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</si>
  <si>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</si>
  <si>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</si>
  <si>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</si>
  <si>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</si>
  <si>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</si>
  <si>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</si>
  <si>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</si>
  <si>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</si>
  <si>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</si>
  <si>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</si>
  <si>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</si>
  <si>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</si>
  <si>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</si>
  <si>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</si>
  <si>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</si>
  <si>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</si>
  <si>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</si>
  <si>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</si>
  <si>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</si>
  <si>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</si>
  <si>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</si>
  <si>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</si>
  <si>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</si>
  <si>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</si>
  <si>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</si>
  <si>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</si>
  <si>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</si>
  <si>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</si>
  <si>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</si>
  <si>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</si>
  <si>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</si>
  <si>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</si>
  <si>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</si>
  <si>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</si>
  <si>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</si>
  <si>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</si>
  <si>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</si>
  <si>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</si>
  <si>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</si>
  <si>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</si>
  <si>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</si>
  <si>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</si>
  <si>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</si>
  <si>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</si>
  <si>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</si>
  <si>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</si>
  <si>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</si>
  <si>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</si>
  <si>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</si>
  <si>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</si>
  <si>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</si>
  <si>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</si>
  <si>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</si>
  <si>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</si>
  <si>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</si>
  <si>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</si>
  <si>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</si>
  <si>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</si>
  <si>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</si>
  <si>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</si>
  <si>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</si>
  <si>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</si>
  <si>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</si>
  <si>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</si>
  <si>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</si>
  <si>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</si>
  <si>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</si>
  <si>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</si>
  <si>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</si>
  <si>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</si>
  <si>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</si>
  <si>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</si>
  <si>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</si>
  <si>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</si>
  <si>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</si>
  <si>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</si>
  <si>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</si>
  <si>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</si>
  <si>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</si>
  <si>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</si>
  <si>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</si>
  <si>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</si>
  <si>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</si>
  <si>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</si>
  <si>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</si>
  <si>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</si>
  <si>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</si>
  <si>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</si>
  <si>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</si>
  <si>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</si>
  <si>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</si>
  <si>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</si>
  <si>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</si>
  <si>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</si>
  <si>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</si>
  <si>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</si>
  <si>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</si>
  <si>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</si>
  <si>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</si>
  <si>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</si>
  <si>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</si>
  <si>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</si>
  <si>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</si>
  <si>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</si>
  <si>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</si>
  <si>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</si>
  <si>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</si>
  <si>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</si>
  <si>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</si>
  <si>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</si>
  <si>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</si>
  <si>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</si>
  <si>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</si>
  <si>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</si>
  <si>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</si>
  <si>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</si>
  <si>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</si>
  <si>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</si>
  <si>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</si>
  <si>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</si>
  <si>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</si>
  <si>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</si>
  <si>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</si>
  <si>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</si>
  <si>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</si>
  <si>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</si>
  <si>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</si>
  <si>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</si>
  <si>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</si>
  <si>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</si>
  <si>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</si>
  <si>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</si>
  <si>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</si>
  <si>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</si>
  <si>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</si>
  <si>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</si>
  <si>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</si>
  <si>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</si>
  <si>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</si>
  <si>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</si>
  <si>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</si>
  <si>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</si>
  <si>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</si>
  <si>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</si>
  <si>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</si>
  <si>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</si>
  <si>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</si>
  <si>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</si>
  <si>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</si>
  <si>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</si>
  <si>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</si>
  <si>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</si>
  <si>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</si>
  <si>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</si>
  <si>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</si>
  <si>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</si>
  <si>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</si>
  <si>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</si>
  <si>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</si>
  <si>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</si>
  <si>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</si>
  <si>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</si>
  <si>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</si>
  <si>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</si>
  <si>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</si>
  <si>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</si>
  <si>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</si>
  <si>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</si>
  <si>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</si>
  <si>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</si>
  <si>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</si>
  <si>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</si>
  <si>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</si>
  <si>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</si>
  <si>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</si>
  <si>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</si>
  <si>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</si>
  <si>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</si>
  <si>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</si>
  <si>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</si>
  <si>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</si>
  <si>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</si>
  <si>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</si>
  <si>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</si>
  <si>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</si>
  <si>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</si>
  <si>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</si>
  <si>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</si>
  <si>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</si>
  <si>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</si>
  <si>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</si>
  <si>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</si>
  <si>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</si>
  <si>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</si>
  <si>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</si>
  <si>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</si>
  <si>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</si>
  <si>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</si>
  <si>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</si>
  <si>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</si>
  <si>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</si>
  <si>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</si>
  <si>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</si>
  <si>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</si>
  <si>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</si>
  <si>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</si>
  <si>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</si>
  <si>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</si>
  <si>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</si>
  <si>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</si>
  <si>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</si>
  <si>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</si>
  <si>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</si>
  <si>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</si>
  <si>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</si>
  <si>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</si>
  <si>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</si>
  <si>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</si>
  <si>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</si>
  <si>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</si>
  <si>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</si>
  <si>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</si>
  <si>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</si>
  <si>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</si>
  <si>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</si>
  <si>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</si>
  <si>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</si>
  <si>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</si>
  <si>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</si>
  <si>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</si>
  <si>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</si>
  <si>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</si>
  <si>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</si>
  <si>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</si>
  <si>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</si>
  <si>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</si>
  <si>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</si>
  <si>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</si>
  <si>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</si>
  <si>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</si>
  <si>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</si>
  <si>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</si>
  <si>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</si>
  <si>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</si>
  <si>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</si>
  <si>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</si>
  <si>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</si>
  <si>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</si>
  <si>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</si>
  <si>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</si>
  <si>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</si>
  <si>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</si>
  <si>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</si>
  <si>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</si>
  <si>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</si>
  <si>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</si>
  <si>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</si>
  <si>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</si>
  <si>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</si>
  <si>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</si>
  <si>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</si>
  <si>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</si>
  <si>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</si>
  <si>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</si>
  <si>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</si>
  <si>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</si>
  <si>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</si>
  <si>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</si>
  <si>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</si>
  <si>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</si>
  <si>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</si>
  <si>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</si>
  <si>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</si>
  <si>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</si>
  <si>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</si>
  <si>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</si>
  <si>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</si>
  <si>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</si>
  <si>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</si>
  <si>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</si>
  <si>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</si>
  <si>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</si>
  <si>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</si>
  <si>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</si>
  <si>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</si>
  <si>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</si>
  <si>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</si>
  <si>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</si>
  <si>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</si>
  <si>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</si>
  <si>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</si>
  <si>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</si>
  <si>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</si>
  <si>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</si>
  <si>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</si>
  <si>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</si>
  <si>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</si>
  <si>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</si>
  <si>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</si>
  <si>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</si>
  <si>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</si>
  <si>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</si>
  <si>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</si>
  <si>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</si>
  <si>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</si>
  <si>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</si>
  <si>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</si>
  <si>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</si>
  <si>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</si>
  <si>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</si>
  <si>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</si>
  <si>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</si>
  <si>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</si>
  <si>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</si>
  <si>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</si>
  <si>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</si>
  <si>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</si>
  <si>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</si>
  <si>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</si>
  <si>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</si>
  <si>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</si>
  <si>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</si>
  <si>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</si>
  <si>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</si>
  <si>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</si>
  <si>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</si>
  <si>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</si>
  <si>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</si>
  <si>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</si>
  <si>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</si>
  <si>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</si>
  <si>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</si>
  <si>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</si>
  <si>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</si>
  <si>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</si>
  <si>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</si>
  <si>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</si>
  <si>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</si>
  <si>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</si>
  <si>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</si>
  <si>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</si>
  <si>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</si>
  <si>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</si>
  <si>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</si>
  <si>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</si>
  <si>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</si>
  <si>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</si>
  <si>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</si>
  <si>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</si>
  <si>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</si>
  <si>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</si>
  <si>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</si>
  <si>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</si>
  <si>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</si>
  <si>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</si>
  <si>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</si>
  <si>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</si>
  <si>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</si>
  <si>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</si>
  <si>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</si>
  <si>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</si>
  <si>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</si>
  <si>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</si>
  <si>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</si>
  <si>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</si>
  <si>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</si>
  <si>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</si>
  <si>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</si>
  <si>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</si>
  <si>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</si>
  <si>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</si>
  <si>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</si>
  <si>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</si>
  <si>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</si>
  <si>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</si>
  <si>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</si>
  <si>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</si>
  <si>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</si>
  <si>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</si>
  <si>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</si>
  <si>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</si>
  <si>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</si>
  <si>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</si>
  <si>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</si>
  <si>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</si>
  <si>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</si>
  <si>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</si>
  <si>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</si>
  <si>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</si>
  <si>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</si>
  <si>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</si>
  <si>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</si>
  <si>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</si>
  <si>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</si>
  <si>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</si>
  <si>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</si>
  <si>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</si>
  <si>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</si>
  <si>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</si>
  <si>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</si>
  <si>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</si>
  <si>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</si>
  <si>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</si>
  <si>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</si>
  <si>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</si>
  <si>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</si>
  <si>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</si>
  <si>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</si>
  <si>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</si>
  <si>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</si>
  <si>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</si>
  <si>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</si>
  <si>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</si>
  <si>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</si>
  <si>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</si>
  <si>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</si>
  <si>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</si>
  <si>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</si>
  <si>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</si>
  <si>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</si>
  <si>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</si>
  <si>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</si>
  <si>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</si>
  <si>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</si>
  <si>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</si>
  <si>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</si>
  <si>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</si>
  <si>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</si>
  <si>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</si>
  <si>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</si>
  <si>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</si>
  <si>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</si>
  <si>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</si>
  <si>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</si>
  <si>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</si>
  <si>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</si>
  <si>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</si>
  <si>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</si>
  <si>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</si>
  <si>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</si>
  <si>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</si>
  <si>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</si>
  <si>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</si>
  <si>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</si>
  <si>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</si>
  <si>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</si>
  <si>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</si>
  <si>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</si>
  <si>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</si>
  <si>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</si>
  <si>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</si>
  <si>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</si>
  <si>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</si>
  <si>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</si>
  <si>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</si>
  <si>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</si>
  <si>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</si>
  <si>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</si>
  <si>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</si>
  <si>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</si>
  <si>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</si>
  <si>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</si>
  <si>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</si>
  <si>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</si>
  <si>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</si>
  <si>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</si>
  <si>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</si>
  <si>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</si>
  <si>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</si>
  <si>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</si>
  <si>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</si>
  <si>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</si>
  <si>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</si>
  <si>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</si>
  <si>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</si>
  <si>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</si>
  <si>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</si>
  <si>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</si>
  <si>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</si>
  <si>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</si>
  <si>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</si>
  <si>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</si>
  <si>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</si>
  <si>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</si>
  <si>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</si>
  <si>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</si>
  <si>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</si>
  <si>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</si>
  <si>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</si>
  <si>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</si>
  <si>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</si>
  <si>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</si>
  <si>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</si>
  <si>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</si>
  <si>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</si>
  <si>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</si>
  <si>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</si>
  <si>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</si>
  <si>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</si>
  <si>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</si>
  <si>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</si>
  <si>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</si>
  <si>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</si>
  <si>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</si>
  <si>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</si>
  <si>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</si>
  <si>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</si>
  <si>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</si>
  <si>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</si>
  <si>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</si>
  <si>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</si>
  <si>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</si>
  <si>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</si>
  <si>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</si>
  <si>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</si>
  <si>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</si>
  <si>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</si>
  <si>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</si>
  <si>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</si>
  <si>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</si>
  <si>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</si>
  <si>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</si>
  <si>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</si>
  <si>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</si>
  <si>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</si>
  <si>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</si>
  <si>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</si>
  <si>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</si>
  <si>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</si>
  <si>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</si>
  <si>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</si>
  <si>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</si>
  <si>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</si>
  <si>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</si>
  <si>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</si>
  <si>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</si>
  <si>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</si>
  <si>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</si>
  <si>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</si>
  <si>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</si>
  <si>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</si>
  <si>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</si>
  <si>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</si>
  <si>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</si>
  <si>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</si>
  <si>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</si>
  <si>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</si>
  <si>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</si>
  <si>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</si>
  <si>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</si>
  <si>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</si>
  <si>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</si>
  <si>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</si>
  <si>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</si>
  <si>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</si>
  <si>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</si>
  <si>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</si>
  <si>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</si>
  <si>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</si>
  <si>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</si>
  <si>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</si>
  <si>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</si>
  <si>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</si>
  <si>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</si>
  <si>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</si>
  <si>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</si>
  <si>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</si>
  <si>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</si>
  <si>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</si>
  <si>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</si>
  <si>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</si>
  <si>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</si>
  <si>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</si>
  <si>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</si>
  <si>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</si>
  <si>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</si>
  <si>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</si>
  <si>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</si>
  <si>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</si>
  <si>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</si>
  <si>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</si>
  <si>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</si>
  <si>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</si>
  <si>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</si>
  <si>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</si>
  <si>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</si>
  <si>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</si>
  <si>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</si>
  <si>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</si>
  <si>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</si>
  <si>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</si>
  <si>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</si>
  <si>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</si>
  <si>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</si>
  <si>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</si>
  <si>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</si>
  <si>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</si>
  <si>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</si>
  <si>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</si>
  <si>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</si>
  <si>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</si>
  <si>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</si>
  <si>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</si>
  <si>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</si>
  <si>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</si>
  <si>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</si>
  <si>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</si>
  <si>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</si>
  <si>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</si>
  <si>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</si>
  <si>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</si>
  <si>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</si>
  <si>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</si>
  <si>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</si>
  <si>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</si>
  <si>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</si>
  <si>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</si>
  <si>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</si>
  <si>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</si>
  <si>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</si>
  <si>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</si>
  <si>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</si>
  <si>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</si>
  <si>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</si>
  <si>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</si>
  <si>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</si>
  <si>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</si>
  <si>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</si>
  <si>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</si>
  <si>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</si>
  <si>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</si>
  <si>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</si>
  <si>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</si>
  <si>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</si>
  <si>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</si>
  <si>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</si>
  <si>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</si>
  <si>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</si>
  <si>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</si>
  <si>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</si>
  <si>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</si>
  <si>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</si>
  <si>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</si>
  <si>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</si>
  <si>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</si>
  <si>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</si>
  <si>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</si>
  <si>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</si>
  <si>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</si>
  <si>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</si>
  <si>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</si>
  <si>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</si>
  <si>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</si>
  <si>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</si>
  <si>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</si>
  <si>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</si>
  <si>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</si>
  <si>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</si>
  <si>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</si>
  <si>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</si>
  <si>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</si>
  <si>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</si>
  <si>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</si>
  <si>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</si>
  <si>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</si>
  <si>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</si>
  <si>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</si>
  <si>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</si>
  <si>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</si>
  <si>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</si>
  <si>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</si>
  <si>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</si>
  <si>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</si>
  <si>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</si>
  <si>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</si>
  <si>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</si>
  <si>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</si>
  <si>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</si>
  <si>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</si>
  <si>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</si>
  <si>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</si>
  <si>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</si>
  <si>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</si>
  <si>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</si>
  <si>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</si>
  <si>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</si>
  <si>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</si>
  <si>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</si>
  <si>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</si>
  <si>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</si>
  <si>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</si>
  <si>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</si>
  <si>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</si>
  <si>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</si>
  <si>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</si>
  <si>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</si>
  <si>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</si>
  <si>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</si>
  <si>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</si>
  <si>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</si>
  <si>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</si>
  <si>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</si>
  <si>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</si>
  <si>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</si>
  <si>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</si>
  <si>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</si>
  <si>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</si>
  <si>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</si>
  <si>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</si>
  <si>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</si>
  <si>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</si>
  <si>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</si>
  <si>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</si>
  <si>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</si>
  <si>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</si>
  <si>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</si>
  <si>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</si>
  <si>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</si>
  <si>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</si>
  <si>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</si>
  <si>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</si>
  <si>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</si>
  <si>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</si>
  <si>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</si>
  <si>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</si>
  <si>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</si>
  <si>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</si>
  <si>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</si>
  <si>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</si>
  <si>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</si>
  <si>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</si>
  <si>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</si>
  <si>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</si>
  <si>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</si>
  <si>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</si>
  <si>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</si>
  <si>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</si>
  <si>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</si>
  <si>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</si>
  <si>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</si>
  <si>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</si>
  <si>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</si>
  <si>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</si>
  <si>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</si>
  <si>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</si>
  <si>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</si>
  <si>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</si>
  <si>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</si>
  <si>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</si>
  <si>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</si>
  <si>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</si>
  <si>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</si>
  <si>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</si>
  <si>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</si>
  <si>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</si>
  <si>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</si>
  <si>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</si>
  <si>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</si>
  <si>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</si>
  <si>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</si>
  <si>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</si>
  <si>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</si>
  <si>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</si>
  <si>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</si>
  <si>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</si>
  <si>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</si>
  <si>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</si>
  <si>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</si>
  <si>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</si>
  <si>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</si>
  <si>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</si>
  <si>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</si>
  <si>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</si>
  <si>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</si>
  <si>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</si>
  <si>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</si>
  <si>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</si>
  <si>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</si>
  <si>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</si>
  <si>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</si>
  <si>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</si>
  <si>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</si>
  <si>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</si>
  <si>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</si>
  <si>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</si>
  <si>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</si>
  <si>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</si>
  <si>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</si>
  <si>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</si>
  <si>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</si>
  <si>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</si>
  <si>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</si>
  <si>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</si>
  <si>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</si>
  <si>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</si>
  <si>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</si>
  <si>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</si>
  <si>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</si>
  <si>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</si>
  <si>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</si>
  <si>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</si>
  <si>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</si>
  <si>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</si>
  <si>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</si>
  <si>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</si>
  <si>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</si>
  <si>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</si>
  <si>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</si>
  <si>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</si>
  <si>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</si>
  <si>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</si>
  <si>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</si>
  <si>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</si>
  <si>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</si>
  <si>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</si>
  <si>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</si>
  <si>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</si>
  <si>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</si>
  <si>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</si>
  <si>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</si>
  <si>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</si>
  <si>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</si>
  <si>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</si>
  <si>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</si>
  <si>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</si>
  <si>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</si>
  <si>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</si>
  <si>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</si>
  <si>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</si>
  <si>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</si>
  <si>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</si>
  <si>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</si>
  <si>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</si>
  <si>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</si>
  <si>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</si>
  <si>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</si>
  <si>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</si>
  <si>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</si>
  <si>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</si>
  <si>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</si>
  <si>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</si>
  <si>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</si>
  <si>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</si>
  <si>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</si>
  <si>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</si>
  <si>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</si>
  <si>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</si>
  <si>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</si>
  <si>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</si>
  <si>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</si>
  <si>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</si>
  <si>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</si>
  <si>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</si>
  <si>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</si>
  <si>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</si>
  <si>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</si>
  <si>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</si>
  <si>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</si>
  <si>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</si>
  <si>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</si>
  <si>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</si>
  <si>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</si>
  <si>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</si>
  <si>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</si>
  <si>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</si>
  <si>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</si>
  <si>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</si>
  <si>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</si>
  <si>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</si>
  <si>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</si>
  <si>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</si>
  <si>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</si>
  <si>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</si>
  <si>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</si>
  <si>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</si>
  <si>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</si>
  <si>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</si>
  <si>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</si>
  <si>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</si>
  <si>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</si>
  <si>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</si>
  <si>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</si>
  <si>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</si>
  <si>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</si>
  <si>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</si>
  <si>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</si>
  <si>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</si>
  <si>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</si>
  <si>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</si>
  <si>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</si>
  <si>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</si>
  <si>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</si>
  <si>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</si>
  <si>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</si>
  <si>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</si>
  <si>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</si>
  <si>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</si>
  <si>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</si>
  <si>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</si>
  <si>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</si>
  <si>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</si>
  <si>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</si>
  <si>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</si>
  <si>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</si>
  <si>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</si>
  <si>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</si>
  <si>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</si>
  <si>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</si>
  <si>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</si>
  <si>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</si>
  <si>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</si>
  <si>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</si>
  <si>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</si>
  <si>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</si>
  <si>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</si>
  <si>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</si>
  <si>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</si>
  <si>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</si>
  <si>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</si>
  <si>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</si>
  <si>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</si>
  <si>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</si>
  <si>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</si>
  <si>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</si>
  <si>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</si>
  <si>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</si>
  <si>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</si>
  <si>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</si>
  <si>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</si>
  <si>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</si>
  <si>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</si>
  <si>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</si>
  <si>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</si>
  <si>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</si>
  <si>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</si>
  <si>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</si>
  <si>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</si>
  <si>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</si>
  <si>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</si>
  <si>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</si>
  <si>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</si>
  <si>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</si>
  <si>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</si>
  <si>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</si>
  <si>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</si>
  <si>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</si>
  <si>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</si>
  <si>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</si>
  <si>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</si>
  <si>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</si>
  <si>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</si>
  <si>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</si>
  <si>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</si>
  <si>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</si>
  <si>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</si>
  <si>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</si>
  <si>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</si>
  <si>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</si>
  <si>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</si>
  <si>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</si>
  <si>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</si>
  <si>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</si>
  <si>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</si>
  <si>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</si>
  <si>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</si>
  <si>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</si>
  <si>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</si>
  <si>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</si>
  <si>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</si>
  <si>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</si>
  <si>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</si>
  <si>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</si>
  <si>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</si>
  <si>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</si>
  <si>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</si>
  <si>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</si>
  <si>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</si>
  <si>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</si>
  <si>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</si>
  <si>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</si>
  <si>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</si>
  <si>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</si>
  <si>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</si>
  <si>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</si>
  <si>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</si>
  <si>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</si>
  <si>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</si>
  <si>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</si>
  <si>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</si>
  <si>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</si>
  <si>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</si>
  <si>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</si>
  <si>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</si>
  <si>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</si>
  <si>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</si>
  <si>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</si>
  <si>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</si>
  <si>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</si>
  <si>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</si>
  <si>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</si>
  <si>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</si>
  <si>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</si>
  <si>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</si>
  <si>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</si>
  <si>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</si>
  <si>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</si>
  <si>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</si>
  <si>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</si>
  <si>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</si>
  <si>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</si>
  <si>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</si>
  <si>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</si>
  <si>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</si>
  <si>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</si>
  <si>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</si>
  <si>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</si>
  <si>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</si>
  <si>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</si>
  <si>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</si>
  <si>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</si>
  <si>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</si>
  <si>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</si>
  <si>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</si>
  <si>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</si>
  <si>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</si>
  <si>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</si>
  <si>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</si>
  <si>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</si>
  <si>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</si>
  <si>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</si>
  <si>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</si>
  <si>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</si>
  <si>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</si>
  <si>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</si>
  <si>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</si>
  <si>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</si>
  <si>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</si>
  <si>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</si>
  <si>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</si>
  <si>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</si>
  <si>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</si>
  <si>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</si>
  <si>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</si>
  <si>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</si>
  <si>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</si>
  <si>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</si>
  <si>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</si>
  <si>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</si>
  <si>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</si>
  <si>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</si>
  <si>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</si>
  <si>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</si>
  <si>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</si>
  <si>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</si>
  <si>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</si>
  <si>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</si>
  <si>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</si>
  <si>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</si>
  <si>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</si>
  <si>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</si>
  <si>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</si>
  <si>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</si>
  <si>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</si>
  <si>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</si>
  <si>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</si>
  <si>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</si>
  <si>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</si>
  <si>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</si>
  <si>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</si>
  <si>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</si>
  <si>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</si>
  <si>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</si>
  <si>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</si>
  <si>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</si>
  <si>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</si>
  <si>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</si>
  <si>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</si>
  <si>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</si>
  <si>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</si>
  <si>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</si>
  <si>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</si>
  <si>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</si>
  <si>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</si>
  <si>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</si>
  <si>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</si>
  <si>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</si>
  <si>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</si>
  <si>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</si>
  <si>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</si>
  <si>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</si>
  <si>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</si>
  <si>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</si>
  <si>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</si>
  <si>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</si>
  <si>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</si>
  <si>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</si>
  <si>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</si>
  <si>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</si>
  <si>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</si>
  <si>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</si>
  <si>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</si>
  <si>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</si>
  <si>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</si>
  <si>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</si>
  <si>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</si>
  <si>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</si>
  <si>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</si>
  <si>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</si>
  <si>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</si>
  <si>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</si>
  <si>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</si>
  <si>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</si>
  <si>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</si>
  <si>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</si>
  <si>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</si>
  <si>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</si>
  <si>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</si>
  <si>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</si>
  <si>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</si>
  <si>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</si>
  <si>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</si>
  <si>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</si>
  <si>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</si>
  <si>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</si>
  <si>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</si>
  <si>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</si>
  <si>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</si>
  <si>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</si>
  <si>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</si>
  <si>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</si>
  <si>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</si>
  <si>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</si>
  <si>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</si>
  <si>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</si>
  <si>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</si>
  <si>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</si>
  <si>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</si>
  <si>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</si>
  <si>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</si>
  <si>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</si>
  <si>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</si>
  <si>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</si>
  <si>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</si>
  <si>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</si>
  <si>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</si>
  <si>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</si>
  <si>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</si>
  <si>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</si>
  <si>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</si>
  <si>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</si>
  <si>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</si>
  <si>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</si>
  <si>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</si>
  <si>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</si>
  <si>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</si>
  <si>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</si>
  <si>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</si>
  <si>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</si>
  <si>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</si>
  <si>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</si>
  <si>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</si>
  <si>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</si>
  <si>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</si>
  <si>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</si>
  <si>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</si>
  <si>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</si>
  <si>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</si>
  <si>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</si>
  <si>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</si>
  <si>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</si>
  <si>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</si>
  <si>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</si>
  <si>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</si>
  <si>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</si>
  <si>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</si>
  <si>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</si>
  <si>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</si>
  <si>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</si>
  <si>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</si>
  <si>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</si>
  <si>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</si>
  <si>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</si>
  <si>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</si>
  <si>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</si>
  <si>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</si>
  <si>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</si>
  <si>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</si>
  <si>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</si>
  <si>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</si>
  <si>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</si>
  <si>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</si>
  <si>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</si>
  <si>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</si>
  <si>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</si>
  <si>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</si>
  <si>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</si>
  <si>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</si>
  <si>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</si>
  <si>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</si>
  <si>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</si>
  <si>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</si>
  <si>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</si>
  <si>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</si>
  <si>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</si>
  <si>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</si>
  <si>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</si>
  <si>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</si>
  <si>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</si>
  <si>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</si>
  <si>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</si>
  <si>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</si>
  <si>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</si>
  <si>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</si>
  <si>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</si>
  <si>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</si>
  <si>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</si>
  <si>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</si>
  <si>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</si>
  <si>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</si>
  <si>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</si>
  <si>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</si>
  <si>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</si>
  <si>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</si>
  <si>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</si>
  <si>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</si>
  <si>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</si>
  <si>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</si>
  <si>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</si>
  <si>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</si>
  <si>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</si>
  <si>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</si>
  <si>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</si>
  <si>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</si>
  <si>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</si>
  <si>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</si>
  <si>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</si>
  <si>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</si>
  <si>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</si>
  <si>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</si>
  <si>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</si>
  <si>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</si>
  <si>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</si>
  <si>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</si>
  <si>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</si>
  <si>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</si>
  <si>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</si>
  <si>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</si>
  <si>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</si>
  <si>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</si>
  <si>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</si>
  <si>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</si>
  <si>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</si>
  <si>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</si>
  <si>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</si>
  <si>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</si>
  <si>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</si>
  <si>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</si>
  <si>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</si>
  <si>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</si>
  <si>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</si>
  <si>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</si>
  <si>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</si>
  <si>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</si>
  <si>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</si>
  <si>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</si>
  <si>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</si>
  <si>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</si>
  <si>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</si>
  <si>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</si>
  <si>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</si>
  <si>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</si>
  <si>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</si>
  <si>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</si>
  <si>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</si>
  <si>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</si>
  <si>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</si>
  <si>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</si>
  <si>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</si>
  <si>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</si>
  <si>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</si>
  <si>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</si>
  <si>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</si>
  <si>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</si>
  <si>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</si>
  <si>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</si>
  <si>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</si>
  <si>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</si>
  <si>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</si>
  <si>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</si>
  <si>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</si>
  <si>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</si>
  <si>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</si>
  <si>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</si>
  <si>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</si>
  <si>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</si>
  <si>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</si>
  <si>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</si>
  <si>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</si>
  <si>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</si>
  <si>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</si>
  <si>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</si>
  <si>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</si>
  <si>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</si>
  <si>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</si>
  <si>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</si>
  <si>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</si>
  <si>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</si>
  <si>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</si>
  <si>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</si>
  <si>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</si>
  <si>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</si>
  <si>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</si>
  <si>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</si>
  <si>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</si>
  <si>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</si>
  <si>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</si>
  <si>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</si>
  <si>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</si>
  <si>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</si>
  <si>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</si>
  <si>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</si>
  <si>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</si>
  <si>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</si>
  <si>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</si>
  <si>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</si>
  <si>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</si>
  <si>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</si>
  <si>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</si>
  <si>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</si>
  <si>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</si>
  <si>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</si>
  <si>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</si>
  <si>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</si>
  <si>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</si>
  <si>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</si>
  <si>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</si>
  <si>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</si>
  <si>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</si>
  <si>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</si>
  <si>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</si>
  <si>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</si>
  <si>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</si>
  <si>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</si>
  <si>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</si>
  <si>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</si>
  <si>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</si>
  <si>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</si>
  <si>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</si>
  <si>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</si>
  <si>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</si>
  <si>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</si>
  <si>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</si>
  <si>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</si>
  <si>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</si>
  <si>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</si>
  <si>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</si>
  <si>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</si>
  <si>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</si>
  <si>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</si>
  <si>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</si>
  <si>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</si>
  <si>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</si>
  <si>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</si>
  <si>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</si>
  <si>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</si>
  <si>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</si>
  <si>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</si>
  <si>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</si>
  <si>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</si>
  <si>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</si>
  <si>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</si>
  <si>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</si>
  <si>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</si>
  <si>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</si>
  <si>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</si>
  <si>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</si>
  <si>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</si>
  <si>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</si>
  <si>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</si>
  <si>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</si>
  <si>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</si>
  <si>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</si>
  <si>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</si>
  <si>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</si>
  <si>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</si>
  <si>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</si>
  <si>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</si>
  <si>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</si>
  <si>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</si>
  <si>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</si>
  <si>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</si>
  <si>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</si>
  <si>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</si>
  <si>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</si>
  <si>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</si>
  <si>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</si>
  <si>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</si>
  <si>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</si>
  <si>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</si>
  <si>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</si>
  <si>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</si>
  <si>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</si>
  <si>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</si>
  <si>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</si>
  <si>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</si>
  <si>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</si>
  <si>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</si>
  <si>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</si>
  <si>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</si>
  <si>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</si>
  <si>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</si>
  <si>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</si>
  <si>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</si>
  <si>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</si>
  <si>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</si>
  <si>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</si>
  <si>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</si>
  <si>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</si>
  <si>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</si>
  <si>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</si>
  <si>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</si>
  <si>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</si>
  <si>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</si>
  <si>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</si>
  <si>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</si>
  <si>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</si>
  <si>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</si>
  <si>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</si>
  <si>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</si>
  <si>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</si>
  <si>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</si>
  <si>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</si>
  <si>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</si>
  <si>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</si>
  <si>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</si>
  <si>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</si>
  <si>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</si>
  <si>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</si>
  <si>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</si>
  <si>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</si>
  <si>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</si>
  <si>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</si>
  <si>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</si>
  <si>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</si>
  <si>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</si>
  <si>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</si>
  <si>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</si>
  <si>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</si>
  <si>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</si>
  <si>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</si>
  <si>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</si>
  <si>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</si>
  <si>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</si>
  <si>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</si>
  <si>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</si>
  <si>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</si>
  <si>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</si>
  <si>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</si>
  <si>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</si>
  <si>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</si>
  <si>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</si>
  <si>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</si>
  <si>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</si>
  <si>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</si>
  <si>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</si>
  <si>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</si>
  <si>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</si>
  <si>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</si>
  <si>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</si>
  <si>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</si>
  <si>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</si>
  <si>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</si>
  <si>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</si>
  <si>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</si>
  <si>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</si>
  <si>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</si>
  <si>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</si>
  <si>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</si>
  <si>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</si>
  <si>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</si>
  <si>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</si>
  <si>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</si>
  <si>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</si>
  <si>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</si>
  <si>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</si>
  <si>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</si>
  <si>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</si>
  <si>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</si>
  <si>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</si>
  <si>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</si>
  <si>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</si>
  <si>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</si>
  <si>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</si>
  <si>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</si>
  <si>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</si>
  <si>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</si>
  <si>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</si>
  <si>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</si>
  <si>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</si>
  <si>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</si>
  <si>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</si>
  <si>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</si>
  <si>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</si>
  <si>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</si>
  <si>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</si>
  <si>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</si>
  <si>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</si>
  <si>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</si>
  <si>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</si>
  <si>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</si>
  <si>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</si>
  <si>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</si>
  <si>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</si>
  <si>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</si>
  <si>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</si>
  <si>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</si>
  <si>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</si>
  <si>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</si>
  <si>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</si>
  <si>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</si>
  <si>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</si>
  <si>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</si>
  <si>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</si>
  <si>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</si>
  <si>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</si>
  <si>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</si>
  <si>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</si>
  <si>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</si>
  <si>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</si>
  <si>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</si>
  <si>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</si>
  <si>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</si>
  <si>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</si>
  <si>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</si>
  <si>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</si>
  <si>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</si>
  <si>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</si>
  <si>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</si>
  <si>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</si>
  <si>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</si>
  <si>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</si>
  <si>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</si>
  <si>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</si>
  <si>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</si>
  <si>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</si>
  <si>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</si>
  <si>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</si>
  <si>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</si>
  <si>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</si>
  <si>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</si>
  <si>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</si>
  <si>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</si>
  <si>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</si>
  <si>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</si>
  <si>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</si>
  <si>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</si>
  <si>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</si>
  <si>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</si>
  <si>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</si>
  <si>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</si>
  <si>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</si>
  <si>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</si>
  <si>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</si>
  <si>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</si>
  <si>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</si>
  <si>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</si>
  <si>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</si>
  <si>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</si>
  <si>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</si>
  <si>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</si>
  <si>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</si>
  <si>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</si>
  <si>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</si>
  <si>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</si>
  <si>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</si>
  <si>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</si>
  <si>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</si>
  <si>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</si>
  <si>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</si>
  <si>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</si>
  <si>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</si>
  <si>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</si>
  <si>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</si>
  <si>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</si>
  <si>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</si>
  <si>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</si>
  <si>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</si>
  <si>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</si>
  <si>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</si>
  <si>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</si>
  <si>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</si>
  <si>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</si>
  <si>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</si>
  <si>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</si>
  <si>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</si>
  <si>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</si>
  <si>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</si>
  <si>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</si>
  <si>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</si>
  <si>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</si>
  <si>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</si>
  <si>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</si>
  <si>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</si>
  <si>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</si>
  <si>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</si>
  <si>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</si>
  <si>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</si>
  <si>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</si>
  <si>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</si>
  <si>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</si>
  <si>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</si>
  <si>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</si>
  <si>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</si>
  <si>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</si>
  <si>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</si>
  <si>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</si>
  <si>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</si>
  <si>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</si>
  <si>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</si>
  <si>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</si>
  <si>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</si>
  <si>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</si>
  <si>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</si>
  <si>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</si>
  <si>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</si>
  <si>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</si>
  <si>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</si>
  <si>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</si>
  <si>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</si>
  <si>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</si>
  <si>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</si>
  <si>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</si>
  <si>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</si>
  <si>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</si>
  <si>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</si>
  <si>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</si>
  <si>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</si>
  <si>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</si>
  <si>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</si>
  <si>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</si>
  <si>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</si>
  <si>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</si>
  <si>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</si>
  <si>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</si>
  <si>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</si>
  <si>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</si>
  <si>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</si>
  <si>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</si>
  <si>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</si>
  <si>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</si>
  <si>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</si>
  <si>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</si>
  <si>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</si>
  <si>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</si>
  <si>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</si>
  <si>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</si>
  <si>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</si>
  <si>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</si>
  <si>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</si>
  <si>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</si>
  <si>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</si>
  <si>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</si>
  <si>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</si>
  <si>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</si>
  <si>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</si>
  <si>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</si>
  <si>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</si>
  <si>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</si>
  <si>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</si>
  <si>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</si>
  <si>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</si>
  <si>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</si>
  <si>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</si>
  <si>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</si>
  <si>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</si>
  <si>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</si>
  <si>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</si>
  <si>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</si>
  <si>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</si>
  <si>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</si>
  <si>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</si>
  <si>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</si>
  <si>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</si>
  <si>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</si>
  <si>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</si>
  <si>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</si>
  <si>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</si>
  <si>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</si>
  <si>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</si>
  <si>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</si>
  <si>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</si>
  <si>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</si>
  <si>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</si>
  <si>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</si>
  <si>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</si>
  <si>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</si>
  <si>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</si>
  <si>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</si>
  <si>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</si>
  <si>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</si>
  <si>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</si>
  <si>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</si>
  <si>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</si>
  <si>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</si>
  <si>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</si>
  <si>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</si>
  <si>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</si>
  <si>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</si>
  <si>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</si>
  <si>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</si>
  <si>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</si>
  <si>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</si>
  <si>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</si>
  <si>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</si>
  <si>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</si>
  <si>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</si>
  <si>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</si>
  <si>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</si>
  <si>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</si>
  <si>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</si>
  <si>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</si>
  <si>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</si>
  <si>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</si>
  <si>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</si>
  <si>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</si>
  <si>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</si>
  <si>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</si>
  <si>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</si>
  <si>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</si>
  <si>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</si>
  <si>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</si>
  <si>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</si>
  <si>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</si>
  <si>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</si>
  <si>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</si>
  <si>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</si>
  <si>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</si>
  <si>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</si>
  <si>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</si>
  <si>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</si>
  <si>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</si>
  <si>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</si>
  <si>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</si>
  <si>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</si>
  <si>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</si>
  <si>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</si>
  <si>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</si>
  <si>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</si>
  <si>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</si>
  <si>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</si>
  <si>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</si>
  <si>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</si>
  <si>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</si>
  <si>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</si>
  <si>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</si>
  <si>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</si>
  <si>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</si>
  <si>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</si>
  <si>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</si>
  <si>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</si>
  <si>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</si>
  <si>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</si>
  <si>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</si>
  <si>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</si>
  <si>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</si>
  <si>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</si>
  <si>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</si>
  <si>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</si>
  <si>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</si>
  <si>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</si>
  <si>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</si>
  <si>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</si>
  <si>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</si>
  <si>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</si>
  <si>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</si>
  <si>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</si>
  <si>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</si>
  <si>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</si>
  <si>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</si>
  <si>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</si>
  <si>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</si>
  <si>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</si>
  <si>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</si>
  <si>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</si>
  <si>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</si>
  <si>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</si>
  <si>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</si>
  <si>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</si>
  <si>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</si>
  <si>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</si>
  <si>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</si>
  <si>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</si>
  <si>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</si>
  <si>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</si>
  <si>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</si>
  <si>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</si>
  <si>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</si>
  <si>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</si>
  <si>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</si>
  <si>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</si>
  <si>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</si>
  <si>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</si>
  <si>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</si>
  <si>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</si>
  <si>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</si>
  <si>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</si>
  <si>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</si>
  <si>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</si>
  <si>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</si>
  <si>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</si>
  <si>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</si>
  <si>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</si>
  <si>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</si>
  <si>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</si>
  <si>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</si>
  <si>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</si>
  <si>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</si>
  <si>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</si>
  <si>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</si>
  <si>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</si>
  <si>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</si>
  <si>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</si>
  <si>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</si>
  <si>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</si>
  <si>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</si>
  <si>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</si>
  <si>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</si>
  <si>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</si>
  <si>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</si>
  <si>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</si>
  <si>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</si>
  <si>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</si>
  <si>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</si>
  <si>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</si>
  <si>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</si>
  <si>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</si>
  <si>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</si>
  <si>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</si>
  <si>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</si>
  <si>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</si>
  <si>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</si>
  <si>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</si>
  <si>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</si>
  <si>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</si>
  <si>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</si>
  <si>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</si>
  <si>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</si>
  <si>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</si>
  <si>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</si>
  <si>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</si>
  <si>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</si>
  <si>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</si>
  <si>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</si>
  <si>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</si>
  <si>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</si>
  <si>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</si>
  <si>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</si>
  <si>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</si>
  <si>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</si>
  <si>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</si>
  <si>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</si>
  <si>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</si>
  <si>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</si>
  <si>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</si>
  <si>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</si>
  <si>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</si>
  <si>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</si>
  <si>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</si>
  <si>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</si>
  <si>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</si>
  <si>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</si>
  <si>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</si>
  <si>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</si>
  <si>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</si>
  <si>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</si>
  <si>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</si>
  <si>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</si>
  <si>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</si>
  <si>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</si>
  <si>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</si>
  <si>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</si>
  <si>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</si>
  <si>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</si>
  <si>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</si>
  <si>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</si>
  <si>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</si>
  <si>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</si>
  <si>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</si>
  <si>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</si>
  <si>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</si>
  <si>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</si>
  <si>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</si>
  <si>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</si>
  <si>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</si>
  <si>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</si>
  <si>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</si>
  <si>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</si>
  <si>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</si>
  <si>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</si>
  <si>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</si>
  <si>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</si>
  <si>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</si>
  <si>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</si>
  <si>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</si>
  <si>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</si>
  <si>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</si>
  <si>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</si>
  <si>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</si>
  <si>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</si>
  <si>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</si>
  <si>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</si>
  <si>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</si>
  <si>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</si>
  <si>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</si>
  <si>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</si>
  <si>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</si>
  <si>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</si>
  <si>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</si>
  <si>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</si>
  <si>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</si>
  <si>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</si>
  <si>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</si>
  <si>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</si>
  <si>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</si>
  <si>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</si>
  <si>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</si>
  <si>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</si>
  <si>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</si>
  <si>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</si>
  <si>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</si>
  <si>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</si>
  <si>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</si>
  <si>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</si>
  <si>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</si>
  <si>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</si>
  <si>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</si>
  <si>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</si>
  <si>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</si>
  <si>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</si>
  <si>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</si>
  <si>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</si>
  <si>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</si>
  <si>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</si>
  <si>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</si>
  <si>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</si>
  <si>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</si>
  <si>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</si>
  <si>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</si>
  <si>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</si>
  <si>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</si>
  <si>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</si>
  <si>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</si>
  <si>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</si>
  <si>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</si>
  <si>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</si>
  <si>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</si>
  <si>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</si>
  <si>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</si>
  <si>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</si>
  <si>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</si>
  <si>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</si>
  <si>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</si>
  <si>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</si>
  <si>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</si>
  <si>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</si>
  <si>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</si>
  <si>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</si>
  <si>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</si>
  <si>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</si>
  <si>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</si>
  <si>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</si>
  <si>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</si>
  <si>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</si>
  <si>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</si>
  <si>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</si>
  <si>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</si>
  <si>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</si>
  <si>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</si>
  <si>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</si>
  <si>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</si>
  <si>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</si>
  <si>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</si>
  <si>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</si>
  <si>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</si>
  <si>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</si>
  <si>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</si>
  <si>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</si>
  <si>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</si>
  <si>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</si>
  <si>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</si>
  <si>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</si>
  <si>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</si>
  <si>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</si>
  <si>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</si>
  <si>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</si>
  <si>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</si>
  <si>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</si>
  <si>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</si>
  <si>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</si>
  <si>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</si>
  <si>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</si>
  <si>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</si>
  <si>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</si>
  <si>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</si>
  <si>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</si>
  <si>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</si>
  <si>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</si>
  <si>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</si>
  <si>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</si>
  <si>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</si>
  <si>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</si>
  <si>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</si>
  <si>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</si>
  <si>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</si>
  <si>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</si>
  <si>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</si>
  <si>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</si>
  <si>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</si>
  <si>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</si>
  <si>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</si>
  <si>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</si>
  <si>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</si>
  <si>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</si>
  <si>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</si>
  <si>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</si>
  <si>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</si>
  <si>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</si>
  <si>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</si>
  <si>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</si>
  <si>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</si>
  <si>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</si>
  <si>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</si>
  <si>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</si>
  <si>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</si>
  <si>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</si>
  <si>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</si>
  <si>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</si>
  <si>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</si>
  <si>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</si>
  <si>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</si>
  <si>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</si>
  <si>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</si>
  <si>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</si>
  <si>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</si>
  <si>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</si>
  <si>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</si>
  <si>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</si>
  <si>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</si>
  <si>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</si>
  <si>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</si>
  <si>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</si>
  <si>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</si>
  <si>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</si>
  <si>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</si>
  <si>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</si>
  <si>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</si>
  <si>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</si>
  <si>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</si>
  <si>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</si>
  <si>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</si>
  <si>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</si>
  <si>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</si>
  <si>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</si>
  <si>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</si>
  <si>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</si>
  <si>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</si>
  <si>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</si>
  <si>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</si>
  <si>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</si>
  <si>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</si>
  <si>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</si>
  <si>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</si>
  <si>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</si>
  <si>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</si>
  <si>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</si>
  <si>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</si>
  <si>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</si>
  <si>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</si>
  <si>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</si>
  <si>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</si>
  <si>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</si>
  <si>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</si>
  <si>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</si>
  <si>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</si>
  <si>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</si>
  <si>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</si>
  <si>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</si>
  <si>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</si>
  <si>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</si>
  <si>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</si>
  <si>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</si>
  <si>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</si>
  <si>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</si>
  <si>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</si>
  <si>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</si>
  <si>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</si>
  <si>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</si>
  <si>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</si>
  <si>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</si>
  <si>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</si>
  <si>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</si>
  <si>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</si>
  <si>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</si>
  <si>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</si>
  <si>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</si>
  <si>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</si>
  <si>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</si>
  <si>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</si>
  <si>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</si>
  <si>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</si>
  <si>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</si>
  <si>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</si>
  <si>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</si>
  <si>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</si>
  <si>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</si>
  <si>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</si>
  <si>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</si>
  <si>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</si>
  <si>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</si>
  <si>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</si>
  <si>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</si>
  <si>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</si>
  <si>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</si>
  <si>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</si>
  <si>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</si>
  <si>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</si>
  <si>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</si>
  <si>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</si>
  <si>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</si>
  <si>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</si>
  <si>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</si>
  <si>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</si>
  <si>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</si>
  <si>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</si>
  <si>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</si>
  <si>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</si>
  <si>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</si>
  <si>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</si>
  <si>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</si>
  <si>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</si>
  <si>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</si>
  <si>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</si>
  <si>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</si>
  <si>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</si>
  <si>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</si>
  <si>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</si>
  <si>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</si>
  <si>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</si>
  <si>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</si>
  <si>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</si>
  <si>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</si>
  <si>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</si>
  <si>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</si>
  <si>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</si>
  <si>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</si>
  <si>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</si>
  <si>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</si>
  <si>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</si>
  <si>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</si>
  <si>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</si>
  <si>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</si>
  <si>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</si>
  <si>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</si>
  <si>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</si>
  <si>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</si>
  <si>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</si>
  <si>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</si>
  <si>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</si>
  <si>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</si>
  <si>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</si>
  <si>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</si>
  <si>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</si>
  <si>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</si>
  <si>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</si>
  <si>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</si>
  <si>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</si>
  <si>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</si>
  <si>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</si>
  <si>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</si>
  <si>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</si>
  <si>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</si>
  <si>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</si>
  <si>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</si>
  <si>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</si>
  <si>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</si>
  <si>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</si>
  <si>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</si>
  <si>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</si>
  <si>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</si>
  <si>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</si>
  <si>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</si>
  <si>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</si>
  <si>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</si>
  <si>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</si>
  <si>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</si>
  <si>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</si>
  <si>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</si>
  <si>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</si>
  <si>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</si>
  <si>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</si>
  <si>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</si>
  <si>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</si>
  <si>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</si>
  <si>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</si>
  <si>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</si>
  <si>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</si>
  <si>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</si>
  <si>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</si>
  <si>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</si>
  <si>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</si>
  <si>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</si>
  <si>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</si>
  <si>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</si>
  <si>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</si>
  <si>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</si>
  <si>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</si>
  <si>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</si>
  <si>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</si>
  <si>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</si>
  <si>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</si>
  <si>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</si>
  <si>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</si>
  <si>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</si>
  <si>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</si>
  <si>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</si>
  <si>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</si>
  <si>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</si>
  <si>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</si>
  <si>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</si>
  <si>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</si>
  <si>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</si>
  <si>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</si>
  <si>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</si>
  <si>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</si>
  <si>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</si>
  <si>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</si>
  <si>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</si>
  <si>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</si>
  <si>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</si>
  <si>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</si>
  <si>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</si>
  <si>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</si>
  <si>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</si>
  <si>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</si>
  <si>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</si>
  <si>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</si>
  <si>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</si>
  <si>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</si>
  <si>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</si>
  <si>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</si>
  <si>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</si>
  <si>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</si>
  <si>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</si>
  <si>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</si>
  <si>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</si>
  <si>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</si>
  <si>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</si>
  <si>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</si>
  <si>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</si>
  <si>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</si>
  <si>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</si>
  <si>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</si>
  <si>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</si>
  <si>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</si>
  <si>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</si>
  <si>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</si>
  <si>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</si>
  <si>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</si>
  <si>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</si>
  <si>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</si>
  <si>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</si>
  <si>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</si>
  <si>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</si>
  <si>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</si>
  <si>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</si>
  <si>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</si>
  <si>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</si>
  <si>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</si>
  <si>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</si>
  <si>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</si>
  <si>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</si>
  <si>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</si>
  <si>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</si>
  <si>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</si>
  <si>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</si>
  <si>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</si>
  <si>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</si>
  <si>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</si>
  <si>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</si>
  <si>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</si>
  <si>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</si>
  <si>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</si>
  <si>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</si>
  <si>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</si>
  <si>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</si>
  <si>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</si>
  <si>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</si>
  <si>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</si>
  <si>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</si>
  <si>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</si>
  <si>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</si>
  <si>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</si>
  <si>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</si>
  <si>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</si>
  <si>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</si>
  <si>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</si>
  <si>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</si>
  <si>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</si>
  <si>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</si>
  <si>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</si>
  <si>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</si>
  <si>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</si>
  <si>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</si>
  <si>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</si>
  <si>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</si>
  <si>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</si>
  <si>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</si>
  <si>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</si>
  <si>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</si>
  <si>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</si>
  <si>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</si>
  <si>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</si>
  <si>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</si>
  <si>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</si>
  <si>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</si>
  <si>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</si>
  <si>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</si>
  <si>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</si>
  <si>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</si>
  <si>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</si>
  <si>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</si>
  <si>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</si>
  <si>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</si>
  <si>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</si>
  <si>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</si>
  <si>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</si>
  <si>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</si>
  <si>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</si>
  <si>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</si>
  <si>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</si>
  <si>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</si>
  <si>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</si>
  <si>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</si>
  <si>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</si>
  <si>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</si>
  <si>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</si>
  <si>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</si>
  <si>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</si>
  <si>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</si>
  <si>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</si>
  <si>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</si>
  <si>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</si>
  <si>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</si>
  <si>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</si>
  <si>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</si>
  <si>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</si>
  <si>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</si>
  <si>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</si>
  <si>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</si>
  <si>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</si>
  <si>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</si>
  <si>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</si>
  <si>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</si>
  <si>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</si>
  <si>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</si>
  <si>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</si>
  <si>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</si>
  <si>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</si>
  <si>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</si>
  <si>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</si>
  <si>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</si>
  <si>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</si>
  <si>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</si>
  <si>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</si>
  <si>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</si>
  <si>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</si>
  <si>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</si>
  <si>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</si>
  <si>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</si>
  <si>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</si>
  <si>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</si>
  <si>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</si>
  <si>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</si>
  <si>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</si>
  <si>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</si>
  <si>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</si>
  <si>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</si>
  <si>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</si>
  <si>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</si>
  <si>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</si>
  <si>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</si>
  <si>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</si>
  <si>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</si>
  <si>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</si>
  <si>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</si>
  <si>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</si>
  <si>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</si>
  <si>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</si>
  <si>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</si>
  <si>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</si>
  <si>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</si>
  <si>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</si>
  <si>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</si>
  <si>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</si>
  <si>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</si>
  <si>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</si>
  <si>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</si>
  <si>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</si>
  <si>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</si>
  <si>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</si>
  <si>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</si>
  <si>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</si>
  <si>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</si>
  <si>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</si>
  <si>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</si>
  <si>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</si>
  <si>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</si>
  <si>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</si>
  <si>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</si>
  <si>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</si>
  <si>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</si>
  <si>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</si>
  <si>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</si>
  <si>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</si>
  <si>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</si>
  <si>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</si>
  <si>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</si>
  <si>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</si>
  <si>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</si>
  <si>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</si>
  <si>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</si>
  <si>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</si>
  <si>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</si>
  <si>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</si>
  <si>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</si>
  <si>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</si>
  <si>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</si>
  <si>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</si>
  <si>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</si>
  <si>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</si>
  <si>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</si>
  <si>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</si>
  <si>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</si>
  <si>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</si>
  <si>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</si>
  <si>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</si>
  <si>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</si>
  <si>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</si>
  <si>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</si>
  <si>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</si>
  <si>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</si>
  <si>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</si>
  <si>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</si>
  <si>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</si>
  <si>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</si>
  <si>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</si>
  <si>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</si>
  <si>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</si>
  <si>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</si>
  <si>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</si>
  <si>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</si>
  <si>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</si>
  <si>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</si>
  <si>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</si>
  <si>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</si>
  <si>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</si>
  <si>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</si>
  <si>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</si>
  <si>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</si>
  <si>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</si>
  <si>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</si>
  <si>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</si>
  <si>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</si>
  <si>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</si>
  <si>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</si>
  <si>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</si>
  <si>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</si>
  <si>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</si>
  <si>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</si>
  <si>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</si>
  <si>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</si>
  <si>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</si>
  <si>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</si>
  <si>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</si>
  <si>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</si>
  <si>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</si>
  <si>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</si>
  <si>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</si>
  <si>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</si>
  <si>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</si>
  <si>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</si>
  <si>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</si>
  <si>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</si>
  <si>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</si>
  <si>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</si>
  <si>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</si>
  <si>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</si>
  <si>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</si>
  <si>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</si>
  <si>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</si>
  <si>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</si>
  <si>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</si>
  <si>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</si>
  <si>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</si>
  <si>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</si>
  <si>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</si>
  <si>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</si>
  <si>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</si>
  <si>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</si>
  <si>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</si>
  <si>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</si>
  <si>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</si>
  <si>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</si>
  <si>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</si>
  <si>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</si>
  <si>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</si>
  <si>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</si>
  <si>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</si>
  <si>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</si>
  <si>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</si>
  <si>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</si>
  <si>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</si>
  <si>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</si>
  <si>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</si>
  <si>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</si>
  <si>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</si>
  <si>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</si>
  <si>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</si>
  <si>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</si>
  <si>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</si>
  <si>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</si>
  <si>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</si>
  <si>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</si>
  <si>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</si>
  <si>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</si>
  <si>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</si>
  <si>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</si>
  <si>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</si>
  <si>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</si>
  <si>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</si>
  <si>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</si>
  <si>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</si>
  <si>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</si>
  <si>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</si>
  <si>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</si>
  <si>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</si>
  <si>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</si>
  <si>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</si>
  <si>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</si>
  <si>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</si>
  <si>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</si>
  <si>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</si>
  <si>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</si>
  <si>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</si>
  <si>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</si>
  <si>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</si>
  <si>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</si>
  <si>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</si>
  <si>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</si>
  <si>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</si>
  <si>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</si>
  <si>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</si>
  <si>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</si>
  <si>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</si>
  <si>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</si>
  <si>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</si>
  <si>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</si>
  <si>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</si>
  <si>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</si>
  <si>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</si>
  <si>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</si>
  <si>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</si>
  <si>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</si>
  <si>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</si>
  <si>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</si>
  <si>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</si>
  <si>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</si>
  <si>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</si>
  <si>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</si>
  <si>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</si>
  <si>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</si>
  <si>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</si>
  <si>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</si>
  <si>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</si>
  <si>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</si>
  <si>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</si>
  <si>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</si>
  <si>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</si>
  <si>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</si>
  <si>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</si>
  <si>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</si>
  <si>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</si>
  <si>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</si>
  <si>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</si>
  <si>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</si>
  <si>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</si>
  <si>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</si>
  <si>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</si>
  <si>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</si>
  <si>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</si>
  <si>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</si>
  <si>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</si>
  <si>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</si>
  <si>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</si>
  <si>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</si>
  <si>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</si>
  <si>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</si>
  <si>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</si>
  <si>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</si>
  <si>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</si>
  <si>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</si>
  <si>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</si>
  <si>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</si>
  <si>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</si>
  <si>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</si>
  <si>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</si>
  <si>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</si>
  <si>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</si>
  <si>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</si>
  <si>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</si>
  <si>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</si>
  <si>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</si>
  <si>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</si>
  <si>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</si>
  <si>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</si>
  <si>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</si>
  <si>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</si>
  <si>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</si>
  <si>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</si>
  <si>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</si>
  <si>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</si>
  <si>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</si>
  <si>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</si>
  <si>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</si>
  <si>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</si>
  <si>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</si>
  <si>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</si>
  <si>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</si>
  <si>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</si>
  <si>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</si>
  <si>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</si>
  <si>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</si>
  <si>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</si>
  <si>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</si>
  <si>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</si>
  <si>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</si>
  <si>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</si>
  <si>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</si>
  <si>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</si>
  <si>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</si>
  <si>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</si>
  <si>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</si>
  <si>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</si>
  <si>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</si>
  <si>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</si>
  <si>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</si>
  <si>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</si>
  <si>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</si>
  <si>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</si>
  <si>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</si>
  <si>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</si>
  <si>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</si>
  <si>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</si>
  <si>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</si>
  <si>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</si>
  <si>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</si>
  <si>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</si>
  <si>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</si>
  <si>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</si>
  <si>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</si>
  <si>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</si>
  <si>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</si>
  <si>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</si>
  <si>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</si>
  <si>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</si>
  <si>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</si>
  <si>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</si>
  <si>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</si>
  <si>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</si>
  <si>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</si>
  <si>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</si>
  <si>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</si>
  <si>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</si>
  <si>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</si>
  <si>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</si>
  <si>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</si>
  <si>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</si>
  <si>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</si>
  <si>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</si>
  <si>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</si>
  <si>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</si>
  <si>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</si>
  <si>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</si>
  <si>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</si>
  <si>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</si>
  <si>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</si>
  <si>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</si>
  <si>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</si>
  <si>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</si>
  <si>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</si>
  <si>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</si>
  <si>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</si>
  <si>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</si>
  <si>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</si>
  <si>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</si>
  <si>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</si>
  <si>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</si>
  <si>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</si>
  <si>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</si>
  <si>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</si>
  <si>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</si>
  <si>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</si>
  <si>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</si>
  <si>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</si>
  <si>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</si>
  <si>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</si>
  <si>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</si>
  <si>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</si>
  <si>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</si>
  <si>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</si>
  <si>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</si>
  <si>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</si>
  <si>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</si>
  <si>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</si>
  <si>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</si>
  <si>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</si>
  <si>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</si>
  <si>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</si>
  <si>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</si>
  <si>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</si>
  <si>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</si>
  <si>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</si>
  <si>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</si>
  <si>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</si>
  <si>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</si>
  <si>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</si>
  <si>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</si>
  <si>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</si>
  <si>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</si>
  <si>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</si>
  <si>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</si>
  <si>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</si>
  <si>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</si>
  <si>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</si>
  <si>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</si>
  <si>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</si>
  <si>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</si>
  <si>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</si>
  <si>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</si>
  <si>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</si>
  <si>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</si>
  <si>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</si>
  <si>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</si>
  <si>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</si>
  <si>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</si>
  <si>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</si>
  <si>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</si>
  <si>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</si>
  <si>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</si>
  <si>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</si>
  <si>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</si>
  <si>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</si>
  <si>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</si>
  <si>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</si>
  <si>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</si>
  <si>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</si>
  <si>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</si>
  <si>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</si>
  <si>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</si>
  <si>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</si>
  <si>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</si>
  <si>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</si>
  <si>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</si>
  <si>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</si>
  <si>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</si>
  <si>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</si>
  <si>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</si>
  <si>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</si>
  <si>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</si>
  <si>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</si>
  <si>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</si>
  <si>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</si>
  <si>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</si>
  <si>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</si>
  <si>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</si>
  <si>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</si>
  <si>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</si>
  <si>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</si>
  <si>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</si>
  <si>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</si>
  <si>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</si>
  <si>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</si>
  <si>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</si>
  <si>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</si>
  <si>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</si>
  <si>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</si>
  <si>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</si>
  <si>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</si>
  <si>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</si>
  <si>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</si>
  <si>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</si>
  <si>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</si>
  <si>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</si>
  <si>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</si>
  <si>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</si>
  <si>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</si>
  <si>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</si>
  <si>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</si>
  <si>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</si>
  <si>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</si>
  <si>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</si>
  <si>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</si>
  <si>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</si>
  <si>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</si>
  <si>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</si>
  <si>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</si>
  <si>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</si>
  <si>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</si>
  <si>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</si>
  <si>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</si>
  <si>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</si>
  <si>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</si>
  <si>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</si>
  <si>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</si>
  <si>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</si>
  <si>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</si>
  <si>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</si>
  <si>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</si>
  <si>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</si>
  <si>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</si>
  <si>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</si>
  <si>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</si>
  <si>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</si>
  <si>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</si>
  <si>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</si>
  <si>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</si>
  <si>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</si>
  <si>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</si>
  <si>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</si>
  <si>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</si>
  <si>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</si>
  <si>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</si>
  <si>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</si>
  <si>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</si>
  <si>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</si>
  <si>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</si>
  <si>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</si>
  <si>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</si>
  <si>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</si>
  <si>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</si>
  <si>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</si>
  <si>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</si>
  <si>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</si>
  <si>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</si>
  <si>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</si>
  <si>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</si>
  <si>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</si>
  <si>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</si>
  <si>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</si>
  <si>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</si>
  <si>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</si>
  <si>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</si>
  <si>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</si>
  <si>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</si>
  <si>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</si>
  <si>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</si>
  <si>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</si>
  <si>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</si>
  <si>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</si>
  <si>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</si>
  <si>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</si>
  <si>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</si>
  <si>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</si>
  <si>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</si>
  <si>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</si>
  <si>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</si>
  <si>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</si>
  <si>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</si>
  <si>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</si>
  <si>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</si>
  <si>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</si>
  <si>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</si>
  <si>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</si>
  <si>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</si>
  <si>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</si>
  <si>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</si>
  <si>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</si>
  <si>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</si>
  <si>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</si>
  <si>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</si>
  <si>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</si>
  <si>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</si>
  <si>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</si>
  <si>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</si>
  <si>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</si>
  <si>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</si>
  <si>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</si>
  <si>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</si>
  <si>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</si>
  <si>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</si>
  <si>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</si>
  <si>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</si>
  <si>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</si>
  <si>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</si>
  <si>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</si>
  <si>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</si>
  <si>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</si>
  <si>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</si>
  <si>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</si>
  <si>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</si>
  <si>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</si>
  <si>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</si>
  <si>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</si>
  <si>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</si>
  <si>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</si>
  <si>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</si>
  <si>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</si>
  <si>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</si>
  <si>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</si>
  <si>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</si>
  <si>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</si>
  <si>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</si>
  <si>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</si>
  <si>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</si>
  <si>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</si>
  <si>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</si>
  <si>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</si>
  <si>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</si>
  <si>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</si>
  <si>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</si>
  <si>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</si>
  <si>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</si>
  <si>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</si>
  <si>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</si>
  <si>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</si>
  <si>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</si>
  <si>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</si>
  <si>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</si>
  <si>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</si>
  <si>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</si>
  <si>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</si>
  <si>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</si>
  <si>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</si>
  <si>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</si>
  <si>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</si>
  <si>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</si>
  <si>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</si>
  <si>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</si>
  <si>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</si>
  <si>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</si>
  <si>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</si>
  <si>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</si>
  <si>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</si>
  <si>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</si>
  <si>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</si>
  <si>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</si>
  <si>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</si>
  <si>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</si>
  <si>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</si>
  <si>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</si>
  <si>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</si>
  <si>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</si>
  <si>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</si>
  <si>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</si>
  <si>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</si>
  <si>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</si>
  <si>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</si>
  <si>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</si>
  <si>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</si>
  <si>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</si>
  <si>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</si>
  <si>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</si>
  <si>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</si>
  <si>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</si>
  <si>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</si>
  <si>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</si>
  <si>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</si>
  <si>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</si>
  <si>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</si>
  <si>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</si>
  <si>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</si>
  <si>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</si>
  <si>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</si>
  <si>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</si>
  <si>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</si>
  <si>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</si>
  <si>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</si>
  <si>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</si>
  <si>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</si>
  <si>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</si>
  <si>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</si>
  <si>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</si>
  <si>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</si>
  <si>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</si>
  <si>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</si>
  <si>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</si>
  <si>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</si>
  <si>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</si>
  <si>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</si>
  <si>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</si>
  <si>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</si>
  <si>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</si>
  <si>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</si>
  <si>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</si>
  <si>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</si>
  <si>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</si>
  <si>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</si>
  <si>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</si>
  <si>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</si>
  <si>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</si>
  <si>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</si>
  <si>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</si>
  <si>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</si>
  <si>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</si>
  <si>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</si>
  <si>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</si>
  <si>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</si>
  <si>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</si>
  <si>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</si>
  <si>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</si>
  <si>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</si>
  <si>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</si>
  <si>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</si>
  <si>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</si>
  <si>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</si>
  <si>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</si>
  <si>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</si>
  <si>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</si>
  <si>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</si>
  <si>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</si>
  <si>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</si>
  <si>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</si>
  <si>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</si>
  <si>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</si>
  <si>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</si>
  <si>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</si>
  <si>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</si>
  <si>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</si>
  <si>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</si>
  <si>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</si>
  <si>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</si>
  <si>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</si>
  <si>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</si>
  <si>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</si>
  <si>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</si>
  <si>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</si>
  <si>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</si>
  <si>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</si>
  <si>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</si>
  <si>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</si>
  <si>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</si>
  <si>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</si>
  <si>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</si>
  <si>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</si>
  <si>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</si>
  <si>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</si>
  <si>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</si>
  <si>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</si>
  <si>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</si>
  <si>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</si>
  <si>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</si>
  <si>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</si>
  <si>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</si>
  <si>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</si>
  <si>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</si>
  <si>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</si>
  <si>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</si>
  <si>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</si>
  <si>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</si>
  <si>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</si>
  <si>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</si>
  <si>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</si>
  <si>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</si>
  <si>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</si>
  <si>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</si>
  <si>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</si>
  <si>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</si>
  <si>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</si>
  <si>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</si>
  <si>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</si>
  <si>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</si>
  <si>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</si>
  <si>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</si>
  <si>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</si>
  <si>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</si>
  <si>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</si>
  <si>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</si>
  <si>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</si>
  <si>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</si>
  <si>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</si>
  <si>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</si>
  <si>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</si>
  <si>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</si>
  <si>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</si>
  <si>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</si>
  <si>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</si>
  <si>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</si>
  <si>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</si>
  <si>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</si>
  <si>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</si>
  <si>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</si>
  <si>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</si>
  <si>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</si>
  <si>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</si>
  <si>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</si>
  <si>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</si>
  <si>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</si>
  <si>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</si>
  <si>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</si>
  <si>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</si>
  <si>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</si>
  <si>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</si>
  <si>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</si>
  <si>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</si>
  <si>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</si>
  <si>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</si>
  <si>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</si>
  <si>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</si>
  <si>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</si>
  <si>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</si>
  <si>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</si>
  <si>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</si>
  <si>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</si>
  <si>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</si>
  <si>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</si>
  <si>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</si>
  <si>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</si>
  <si>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</si>
  <si>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</si>
  <si>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</si>
  <si>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</si>
  <si>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</si>
  <si>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</si>
  <si>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</si>
  <si>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</si>
  <si>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</si>
  <si>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</si>
  <si>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</si>
  <si>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</si>
  <si>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</si>
  <si>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</si>
  <si>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</si>
  <si>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</si>
  <si>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</si>
  <si>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</si>
  <si>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</si>
  <si>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</si>
  <si>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</si>
  <si>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</si>
  <si>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</si>
  <si>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</si>
  <si>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</si>
  <si>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</si>
  <si>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</si>
  <si>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</si>
  <si>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</si>
  <si>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</si>
  <si>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</si>
  <si>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</si>
  <si>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</si>
  <si>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</si>
  <si>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</si>
  <si>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</si>
  <si>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</si>
  <si>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</si>
  <si>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</si>
  <si>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</si>
  <si>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</si>
  <si>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</si>
  <si>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</si>
  <si>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</si>
  <si>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</si>
  <si>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</si>
  <si>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</si>
  <si>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</si>
  <si>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</si>
  <si>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</si>
  <si>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</si>
  <si>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</si>
  <si>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</si>
  <si>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</si>
  <si>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</si>
  <si>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</si>
  <si>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</si>
  <si>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</si>
  <si>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</si>
  <si>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</si>
  <si>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</si>
  <si>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</si>
  <si>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</si>
  <si>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</si>
  <si>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</si>
  <si>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</si>
  <si>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</si>
  <si>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</si>
  <si>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</si>
  <si>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</si>
  <si>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</si>
  <si>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</si>
  <si>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</si>
  <si>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</si>
  <si>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</si>
  <si>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</si>
  <si>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</si>
  <si>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</si>
  <si>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</si>
  <si>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</si>
  <si>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</si>
  <si>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</si>
  <si>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</si>
  <si>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</si>
  <si>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</si>
  <si>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</si>
  <si>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</si>
  <si>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</si>
  <si>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</si>
  <si>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</si>
  <si>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</si>
  <si>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</si>
  <si>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</si>
  <si>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</si>
  <si>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</si>
  <si>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</si>
  <si>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</si>
  <si>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</si>
  <si>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</si>
  <si>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</si>
  <si>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</si>
  <si>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</si>
  <si>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</si>
  <si>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</si>
  <si>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</si>
  <si>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</si>
  <si>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</si>
  <si>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</si>
  <si>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</si>
  <si>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</si>
  <si>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</si>
  <si>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</si>
  <si>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</si>
  <si>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</si>
  <si>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</si>
  <si>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</si>
  <si>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</si>
  <si>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</si>
  <si>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</si>
  <si>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</si>
  <si>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</si>
  <si>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</si>
  <si>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</si>
  <si>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</si>
  <si>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</si>
  <si>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</si>
  <si>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</si>
  <si>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</si>
  <si>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</si>
  <si>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</si>
  <si>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</si>
  <si>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</si>
  <si>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</si>
  <si>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</si>
  <si>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</si>
  <si>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</si>
  <si>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</si>
  <si>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</si>
  <si>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</si>
  <si>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</si>
  <si>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</si>
  <si>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</si>
  <si>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</si>
  <si>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</si>
  <si>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</si>
  <si>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</si>
  <si>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</si>
  <si>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</si>
  <si>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</si>
  <si>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</si>
  <si>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</si>
  <si>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</si>
  <si>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</si>
  <si>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</si>
  <si>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</si>
  <si>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</si>
  <si>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</si>
  <si>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</si>
  <si>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</si>
  <si>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</si>
  <si>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</si>
  <si>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</si>
  <si>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</si>
  <si>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</si>
  <si>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</si>
  <si>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</si>
  <si>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</si>
  <si>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</si>
  <si>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</si>
  <si>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</si>
  <si>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</si>
  <si>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</si>
  <si>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</si>
  <si>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</si>
  <si>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</si>
  <si>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</si>
  <si>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</si>
  <si>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</si>
  <si>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</si>
  <si>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</si>
  <si>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</si>
  <si>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</si>
  <si>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</si>
  <si>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</si>
  <si>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</si>
  <si>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</si>
  <si>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</si>
  <si>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</si>
  <si>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</si>
  <si>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</si>
  <si>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</si>
  <si>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</si>
  <si>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</si>
  <si>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</si>
  <si>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</si>
  <si>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</si>
  <si>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</si>
  <si>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</si>
  <si>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</si>
  <si>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</si>
  <si>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</si>
  <si>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</si>
  <si>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</si>
  <si>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</si>
  <si>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</si>
  <si>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</si>
  <si>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</si>
  <si>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</si>
  <si>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</si>
  <si>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</si>
  <si>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</si>
  <si>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</si>
  <si>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</si>
  <si>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</si>
  <si>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</si>
  <si>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</si>
  <si>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</si>
  <si>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</si>
  <si>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</si>
  <si>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</si>
  <si>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</si>
  <si>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</si>
  <si>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</si>
  <si>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</si>
  <si>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</si>
  <si>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</si>
  <si>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</si>
  <si>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</si>
  <si>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</si>
  <si>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</si>
  <si>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</si>
  <si>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</si>
  <si>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</si>
  <si>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</si>
  <si>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</si>
  <si>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</si>
  <si>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</si>
  <si>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</si>
  <si>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</si>
  <si>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</si>
  <si>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</si>
  <si>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</si>
  <si>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</si>
  <si>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</si>
  <si>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</si>
  <si>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</si>
  <si>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</si>
  <si>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</si>
  <si>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</si>
  <si>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</si>
  <si>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</si>
  <si>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</si>
  <si>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</si>
  <si>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</si>
  <si>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</si>
  <si>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</si>
  <si>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</si>
  <si>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</si>
  <si>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</si>
  <si>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</si>
  <si>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</si>
  <si>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</si>
  <si>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</si>
  <si>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</si>
  <si>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</si>
  <si>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</si>
  <si>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</si>
  <si>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</si>
  <si>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</si>
  <si>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</si>
  <si>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</si>
  <si>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</si>
  <si>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</si>
  <si>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</si>
  <si>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</si>
  <si>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</si>
  <si>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</si>
  <si>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</si>
  <si>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</si>
  <si>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</si>
  <si>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</si>
  <si>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</si>
  <si>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</si>
  <si>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</si>
  <si>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</si>
  <si>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</si>
  <si>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</si>
  <si>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</si>
  <si>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</si>
  <si>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</si>
  <si>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</si>
  <si>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</si>
  <si>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</si>
  <si>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</si>
  <si>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</si>
  <si>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</si>
  <si>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</si>
  <si>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</si>
  <si>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</si>
  <si>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</si>
  <si>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</si>
  <si>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</si>
  <si>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</si>
  <si>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</si>
  <si>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</si>
  <si>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</si>
  <si>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</si>
  <si>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</si>
  <si>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</si>
  <si>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</si>
  <si>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</si>
  <si>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</si>
  <si>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</si>
  <si>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</si>
  <si>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</si>
  <si>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</si>
  <si>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</si>
  <si>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</si>
  <si>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</si>
  <si>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</si>
  <si>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</si>
  <si>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</si>
  <si>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</si>
  <si>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</si>
  <si>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</si>
  <si>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</si>
  <si>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</si>
  <si>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</si>
  <si>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</si>
  <si>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</si>
  <si>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</si>
  <si>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</si>
  <si>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</si>
  <si>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</si>
  <si>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</si>
  <si>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</si>
  <si>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</si>
  <si>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</si>
  <si>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</si>
  <si>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</si>
  <si>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</si>
  <si>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</si>
  <si>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</si>
  <si>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</si>
  <si>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</si>
  <si>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</si>
  <si>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</si>
  <si>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</si>
  <si>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</si>
  <si>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</si>
  <si>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</si>
  <si>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</si>
  <si>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</si>
  <si>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</si>
  <si>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</si>
  <si>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</si>
  <si>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</si>
  <si>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</si>
  <si>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</si>
  <si>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</si>
  <si>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</si>
  <si>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</si>
  <si>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</si>
  <si>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</si>
  <si>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</si>
  <si>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</si>
  <si>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</si>
  <si>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</si>
  <si>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</si>
  <si>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</si>
  <si>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</si>
  <si>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</si>
  <si>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</si>
  <si>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</si>
  <si>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</si>
  <si>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</si>
  <si>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</si>
  <si>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</si>
  <si>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</si>
  <si>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</si>
  <si>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</si>
  <si>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</si>
  <si>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</si>
  <si>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</si>
  <si>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</si>
  <si>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</si>
  <si>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</si>
  <si>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</si>
  <si>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</si>
  <si>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</si>
  <si>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</si>
  <si>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</si>
  <si>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</si>
  <si>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</si>
  <si>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</si>
  <si>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</si>
  <si>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</si>
  <si>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</si>
  <si>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</si>
  <si>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</si>
  <si>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</si>
  <si>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</si>
  <si>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</si>
  <si>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</si>
  <si>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</si>
  <si>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</si>
  <si>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</si>
  <si>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</si>
  <si>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</si>
  <si>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</si>
  <si>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</si>
  <si>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</si>
  <si>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</si>
  <si>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</si>
  <si>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</si>
  <si>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</si>
  <si>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</si>
  <si>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</si>
  <si>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</si>
  <si>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</si>
  <si>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</si>
  <si>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</si>
  <si>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</si>
  <si>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</si>
  <si>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</si>
  <si>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</si>
  <si>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</si>
  <si>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</si>
  <si>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</si>
  <si>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</si>
  <si>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</si>
  <si>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</si>
  <si>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</si>
  <si>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</si>
  <si>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</si>
  <si>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</si>
  <si>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</si>
  <si>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</si>
  <si>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</si>
  <si>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</si>
  <si>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</si>
  <si>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</si>
  <si>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</si>
  <si>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</si>
  <si>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</si>
  <si>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</si>
  <si>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</si>
  <si>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</si>
  <si>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</si>
  <si>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</si>
  <si>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</si>
  <si>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</si>
  <si>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</si>
  <si>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</si>
  <si>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</si>
  <si>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</si>
  <si>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</si>
  <si>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</si>
  <si>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</si>
  <si>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</si>
  <si>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</si>
  <si>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</si>
  <si>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</si>
  <si>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</si>
  <si>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</si>
  <si>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</si>
  <si>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</si>
  <si>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</si>
  <si>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</si>
  <si>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</si>
  <si>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</si>
  <si>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</si>
  <si>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</si>
  <si>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</si>
  <si>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</si>
  <si>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</si>
  <si>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</si>
  <si>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</si>
  <si>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</si>
  <si>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</si>
  <si>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</si>
  <si>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</si>
  <si>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</si>
  <si>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</si>
  <si>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</si>
  <si>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</si>
  <si>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</si>
  <si>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</si>
  <si>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</si>
  <si>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</si>
  <si>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</si>
  <si>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</si>
  <si>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</si>
  <si>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</si>
  <si>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</si>
  <si>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</si>
  <si>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</si>
  <si>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</si>
  <si>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</si>
  <si>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</si>
  <si>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</si>
  <si>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</si>
  <si>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</si>
  <si>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</si>
  <si>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</si>
  <si>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</si>
  <si>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</si>
  <si>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</si>
  <si>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</si>
  <si>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</si>
  <si>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</si>
  <si>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</si>
  <si>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</si>
  <si>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</si>
  <si>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</si>
  <si>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</si>
  <si>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</si>
  <si>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</si>
  <si>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</si>
  <si>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</si>
  <si>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</si>
  <si>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</si>
  <si>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</si>
  <si>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</si>
  <si>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</si>
  <si>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</si>
  <si>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</si>
  <si>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</si>
  <si>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</si>
  <si>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</si>
  <si>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</si>
  <si>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</si>
  <si>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</si>
  <si>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</si>
  <si>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</si>
  <si>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</si>
  <si>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</si>
  <si>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</si>
  <si>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</si>
  <si>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</si>
  <si>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</si>
  <si>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</si>
  <si>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</si>
  <si>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</si>
  <si>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</si>
  <si>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</si>
  <si>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</si>
  <si>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</si>
  <si>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</si>
  <si>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</si>
  <si>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</si>
  <si>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</si>
  <si>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</si>
  <si>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</si>
  <si>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</si>
  <si>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</si>
  <si>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</si>
  <si>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</si>
  <si>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</si>
  <si>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</si>
  <si>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</si>
  <si>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</si>
  <si>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</si>
  <si>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</si>
  <si>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</si>
  <si>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</si>
  <si>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</si>
  <si>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</si>
  <si>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</si>
  <si>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</si>
  <si>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</si>
  <si>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</si>
  <si>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</si>
  <si>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</si>
  <si>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</si>
  <si>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</si>
  <si>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</si>
  <si>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</si>
  <si>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</si>
  <si>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</si>
  <si>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</si>
  <si>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</si>
  <si>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</si>
  <si>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</si>
  <si>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</si>
  <si>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</si>
  <si>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</si>
  <si>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</si>
  <si>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</si>
  <si>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</si>
  <si>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</si>
  <si>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</si>
  <si>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</si>
  <si>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</si>
  <si>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</si>
  <si>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</si>
  <si>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</si>
  <si>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</si>
  <si>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</si>
  <si>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</si>
  <si>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</si>
  <si>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</si>
  <si>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</si>
  <si>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</si>
  <si>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</si>
  <si>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</si>
  <si>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</si>
  <si>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</si>
  <si>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</si>
  <si>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</si>
  <si>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</si>
  <si>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</si>
  <si>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</si>
  <si>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</si>
  <si>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</si>
  <si>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</si>
  <si>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</si>
  <si>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</si>
  <si>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</si>
  <si>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</si>
  <si>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</si>
  <si>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</si>
  <si>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</si>
  <si>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</si>
  <si>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</si>
  <si>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</si>
  <si>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</si>
  <si>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</si>
  <si>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</si>
  <si>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</si>
  <si>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</si>
  <si>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</si>
  <si>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</si>
  <si>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</si>
  <si>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</si>
  <si>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</si>
  <si>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</si>
  <si>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</si>
  <si>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</si>
  <si>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</si>
  <si>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</si>
  <si>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</si>
  <si>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</si>
  <si>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</si>
  <si>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</si>
  <si>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</si>
  <si>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</si>
  <si>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</si>
  <si>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</si>
  <si>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</si>
  <si>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</si>
  <si>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</si>
  <si>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</si>
  <si>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</si>
  <si>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</si>
  <si>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</si>
  <si>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</si>
  <si>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</si>
  <si>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</si>
  <si>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</si>
  <si>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</si>
  <si>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</si>
  <si>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</si>
  <si>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</si>
  <si>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</si>
  <si>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</si>
  <si>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</si>
  <si>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</si>
  <si>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</si>
  <si>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</si>
  <si>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</si>
  <si>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</si>
  <si>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</si>
  <si>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</si>
  <si>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</si>
  <si>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</si>
  <si>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</si>
  <si>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</si>
  <si>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</si>
  <si>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</si>
  <si>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</si>
  <si>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</si>
  <si>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</si>
  <si>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</si>
  <si>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</si>
  <si>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</si>
  <si>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</si>
  <si>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</si>
  <si>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</si>
  <si>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</si>
  <si>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</si>
  <si>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</si>
  <si>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</si>
  <si>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</si>
  <si>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</si>
  <si>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</si>
  <si>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</si>
  <si>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</si>
  <si>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</si>
  <si>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</si>
  <si>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</si>
  <si>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</si>
  <si>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</si>
  <si>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</si>
  <si>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</si>
  <si>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</si>
  <si>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</si>
  <si>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</si>
  <si>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</si>
  <si>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</si>
  <si>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</si>
  <si>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</si>
  <si>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</si>
  <si>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</si>
  <si>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</si>
  <si>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</si>
  <si>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</si>
  <si>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</si>
  <si>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</si>
  <si>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</si>
  <si>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</si>
  <si>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</si>
  <si>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</si>
  <si>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</si>
  <si>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</si>
  <si>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</si>
  <si>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</si>
  <si>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</si>
  <si>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</si>
  <si>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</si>
  <si>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</si>
  <si>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</si>
  <si>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</si>
  <si>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</si>
  <si>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</si>
  <si>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</si>
  <si>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</si>
  <si>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</si>
  <si>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</si>
  <si>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</si>
  <si>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</si>
  <si>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</si>
  <si>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</si>
  <si>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</si>
  <si>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</si>
  <si>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</si>
  <si>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</si>
  <si>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</si>
  <si>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</si>
  <si>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</si>
  <si>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</si>
  <si>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</si>
  <si>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</si>
  <si>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</si>
  <si>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</si>
  <si>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</si>
  <si>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</si>
  <si>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</si>
  <si>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</si>
  <si>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</si>
  <si>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</si>
  <si>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</si>
  <si>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</si>
  <si>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</si>
  <si>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</si>
  <si>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</si>
  <si>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</si>
  <si>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</si>
  <si>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</si>
  <si>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</si>
  <si>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</si>
  <si>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</si>
  <si>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</si>
  <si>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</si>
  <si>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</si>
  <si>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</si>
  <si>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</si>
  <si>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</si>
  <si>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</si>
  <si>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</si>
  <si>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</si>
  <si>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</si>
  <si>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</si>
  <si>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</si>
  <si>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</si>
  <si>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</si>
  <si>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</si>
  <si>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</si>
  <si>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</si>
  <si>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</si>
  <si>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</si>
  <si>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</si>
  <si>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</si>
  <si>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</si>
  <si>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</si>
  <si>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</si>
  <si>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</si>
  <si>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</si>
  <si>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</si>
  <si>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</si>
  <si>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</si>
  <si>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</si>
  <si>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</si>
  <si>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</si>
  <si>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</si>
  <si>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</si>
  <si>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</si>
  <si>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</si>
  <si>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</si>
  <si>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</si>
  <si>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</si>
  <si>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</si>
  <si>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</si>
  <si>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</si>
  <si>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</si>
  <si>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</si>
  <si>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</si>
  <si>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</si>
  <si>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</si>
  <si>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</si>
  <si>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</si>
  <si>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</si>
  <si>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</si>
  <si>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</si>
  <si>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</si>
  <si>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</si>
  <si>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</si>
  <si>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</si>
  <si>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</si>
  <si>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</si>
  <si>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</si>
  <si>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</si>
  <si>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</si>
  <si>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</si>
  <si>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</si>
  <si>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</si>
  <si>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</si>
  <si>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</si>
  <si>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</si>
  <si>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</si>
  <si>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</si>
  <si>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</si>
  <si>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</si>
  <si>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</si>
  <si>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</si>
  <si>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</si>
  <si>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</si>
  <si>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</si>
  <si>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</si>
  <si>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</si>
  <si>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</si>
  <si>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</si>
  <si>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</si>
  <si>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</si>
  <si>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</si>
  <si>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</si>
  <si>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</si>
  <si>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</si>
  <si>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</si>
  <si>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</si>
  <si>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</si>
  <si>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</si>
  <si>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</si>
  <si>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</si>
  <si>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</si>
  <si>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</si>
  <si>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</si>
  <si>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</si>
  <si>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</si>
  <si>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</si>
  <si>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</si>
  <si>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</si>
  <si>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</si>
  <si>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</si>
  <si>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</si>
  <si>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</si>
  <si>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</si>
  <si>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</si>
  <si>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</si>
  <si>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</si>
  <si>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</si>
  <si>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</si>
  <si>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</si>
  <si>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</si>
  <si>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</si>
  <si>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</si>
  <si>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</si>
  <si>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</si>
  <si>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</si>
  <si>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</si>
  <si>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</si>
  <si>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</si>
  <si>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</si>
  <si>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</si>
  <si>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</si>
  <si>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</si>
  <si>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</si>
  <si>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</si>
  <si>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</si>
  <si>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</si>
  <si>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</si>
  <si>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</si>
  <si>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</si>
  <si>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</si>
  <si>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</si>
  <si>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</si>
  <si>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</si>
  <si>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</si>
  <si>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</si>
  <si>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</si>
  <si>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</si>
  <si>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</si>
  <si>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</si>
  <si>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</si>
  <si>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</si>
  <si>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</si>
  <si>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</si>
  <si>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</si>
  <si>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</si>
  <si>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</si>
  <si>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</si>
  <si>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</si>
  <si>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</si>
  <si>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</si>
  <si>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</si>
  <si>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</si>
  <si>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</si>
  <si>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</si>
  <si>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</si>
  <si>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</si>
  <si>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</si>
  <si>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</si>
  <si>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</si>
  <si>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</si>
  <si>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</si>
  <si>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</si>
  <si>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</si>
  <si>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</si>
  <si>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</si>
  <si>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</si>
  <si>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</si>
  <si>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</si>
  <si>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</si>
  <si>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</si>
  <si>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</si>
  <si>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</si>
  <si>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</si>
  <si>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</si>
  <si>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</si>
  <si>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</si>
  <si>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</si>
  <si>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</si>
  <si>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</si>
  <si>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</si>
  <si>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</si>
  <si>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</si>
  <si>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</si>
  <si>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</si>
  <si>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</si>
  <si>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</si>
  <si>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</si>
  <si>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</si>
  <si>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</si>
  <si>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</si>
  <si>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</si>
  <si>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</si>
  <si>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</si>
  <si>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</si>
  <si>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</si>
  <si>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</si>
  <si>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</si>
  <si>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</si>
  <si>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</si>
  <si>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</si>
  <si>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</si>
  <si>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</si>
  <si>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</si>
  <si>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</si>
  <si>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</si>
  <si>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</si>
  <si>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</si>
  <si>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</si>
  <si>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</si>
  <si>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</si>
  <si>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</si>
  <si>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</si>
  <si>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</si>
  <si>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</si>
  <si>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</si>
  <si>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</si>
  <si>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</si>
  <si>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</si>
  <si>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</si>
  <si>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</si>
  <si>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</si>
  <si>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</si>
  <si>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</si>
  <si>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</si>
  <si>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</si>
  <si>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</si>
  <si>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</si>
  <si>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</si>
  <si>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</si>
  <si>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</si>
  <si>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</si>
  <si>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</si>
  <si>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</si>
  <si>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</si>
  <si>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</si>
  <si>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</si>
  <si>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</si>
  <si>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</si>
  <si>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</si>
  <si>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</si>
  <si>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</si>
  <si>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</si>
  <si>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</si>
  <si>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</si>
  <si>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</si>
  <si>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</si>
  <si>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</si>
  <si>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</si>
  <si>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</si>
  <si>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</si>
  <si>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</si>
  <si>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</si>
  <si>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</si>
  <si>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</si>
  <si>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</si>
  <si>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</si>
  <si>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</si>
  <si>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</si>
  <si>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</si>
  <si>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</si>
  <si>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</si>
  <si>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</si>
  <si>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</si>
  <si>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</si>
  <si>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</si>
  <si>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</si>
  <si>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</si>
  <si>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</si>
  <si>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</si>
  <si>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</si>
  <si>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</si>
  <si>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</si>
  <si>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</si>
  <si>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</si>
  <si>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</si>
  <si>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</si>
  <si>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</si>
  <si>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</si>
  <si>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</si>
  <si>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</si>
  <si>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</si>
  <si>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</si>
  <si>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</si>
  <si>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</si>
  <si>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</si>
  <si>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</si>
  <si>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</si>
  <si>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</si>
  <si>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</si>
  <si>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</si>
  <si>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</si>
  <si>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</si>
  <si>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</si>
  <si>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</si>
  <si>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</si>
  <si>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</si>
  <si>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</si>
  <si>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</si>
  <si>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</si>
  <si>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</si>
  <si>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</si>
  <si>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</si>
  <si>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</si>
  <si>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</si>
  <si>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</si>
  <si>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</si>
  <si>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</si>
  <si>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</si>
  <si>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</si>
  <si>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</si>
  <si>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</si>
  <si>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</si>
  <si>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</si>
  <si>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</si>
  <si>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</si>
  <si>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</si>
  <si>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</si>
  <si>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</si>
  <si>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</si>
  <si>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</si>
  <si>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</si>
  <si>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</si>
  <si>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</si>
  <si>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</si>
  <si>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</si>
  <si>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</si>
  <si>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</si>
  <si>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</si>
  <si>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</si>
  <si>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</si>
  <si>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</si>
  <si>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</si>
  <si>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</si>
  <si>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</si>
  <si>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</si>
  <si>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</si>
  <si>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</si>
  <si>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</si>
  <si>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</si>
  <si>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</si>
  <si>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</si>
  <si>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</si>
  <si>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</si>
  <si>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</si>
  <si>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</si>
  <si>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</si>
  <si>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</si>
  <si>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</si>
  <si>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</si>
  <si>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</si>
  <si>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</si>
  <si>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</si>
  <si>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</si>
  <si>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</si>
  <si>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</si>
  <si>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</si>
  <si>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</si>
  <si>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</si>
  <si>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</si>
  <si>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</si>
  <si>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</si>
  <si>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</si>
  <si>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</si>
  <si>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</si>
  <si>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</si>
  <si>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</si>
  <si>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</si>
  <si>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</si>
  <si>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</si>
  <si>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</si>
  <si>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</si>
  <si>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</si>
  <si>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</si>
  <si>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</si>
  <si>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</si>
  <si>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</si>
  <si>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</si>
  <si>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</si>
  <si>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</si>
  <si>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</si>
  <si>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</si>
  <si>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</si>
  <si>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</si>
  <si>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</si>
  <si>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</si>
  <si>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</si>
  <si>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</si>
  <si>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</si>
  <si>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</si>
  <si>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</si>
  <si>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</si>
  <si>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</si>
  <si>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</si>
  <si>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</si>
  <si>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</si>
  <si>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</si>
  <si>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</si>
  <si>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</si>
  <si>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</si>
  <si>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</si>
  <si>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</si>
  <si>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</si>
  <si>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</si>
  <si>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</si>
  <si>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</si>
  <si>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</si>
  <si>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</si>
  <si>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</si>
  <si>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</si>
  <si>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</si>
  <si>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</si>
  <si>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</si>
  <si>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</si>
  <si>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</si>
  <si>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</si>
  <si>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</si>
  <si>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</si>
  <si>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</si>
  <si>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</si>
  <si>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</si>
  <si>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</si>
  <si>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</si>
  <si>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</si>
  <si>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</si>
  <si>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</si>
  <si>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</si>
  <si>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</si>
  <si>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</si>
  <si>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</si>
  <si>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</si>
  <si>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</si>
  <si>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</si>
  <si>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</si>
  <si>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</si>
  <si>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</si>
  <si>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</si>
  <si>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</si>
  <si>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</si>
  <si>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</si>
  <si>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</si>
  <si>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</si>
  <si>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</si>
  <si>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</si>
  <si>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</si>
  <si>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</si>
  <si>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</si>
  <si>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</si>
  <si>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</si>
  <si>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</si>
  <si>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</si>
  <si>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</si>
  <si>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</si>
  <si>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</si>
  <si>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</si>
  <si>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</si>
  <si>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</si>
  <si>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</si>
  <si>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</si>
  <si>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</si>
  <si>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</si>
  <si>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</si>
  <si>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</si>
  <si>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</si>
  <si>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</si>
  <si>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</si>
  <si>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</si>
  <si>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</si>
  <si>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</si>
  <si>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</si>
  <si>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</si>
  <si>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</si>
  <si>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</si>
  <si>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</si>
  <si>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</si>
  <si>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</si>
  <si>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</si>
  <si>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</si>
  <si>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</si>
  <si>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</si>
  <si>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</si>
  <si>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</si>
  <si>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</si>
  <si>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</si>
  <si>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</si>
  <si>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</si>
  <si>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</si>
  <si>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</si>
  <si>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</si>
  <si>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</si>
  <si>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</si>
  <si>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</si>
  <si>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</si>
  <si>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</si>
  <si>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</si>
  <si>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</si>
  <si>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</si>
  <si>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</si>
  <si>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</si>
  <si>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</si>
  <si>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</si>
  <si>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</si>
  <si>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</si>
  <si>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</si>
  <si>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</si>
  <si>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</si>
  <si>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</si>
  <si>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</si>
  <si>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</si>
  <si>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</si>
  <si>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</si>
  <si>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</si>
  <si>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</si>
  <si>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</si>
  <si>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</si>
  <si>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</si>
  <si>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</si>
  <si>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</si>
  <si>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</si>
  <si>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</si>
  <si>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</si>
  <si>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</si>
  <si>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</si>
  <si>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</si>
  <si>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</si>
  <si>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</si>
  <si>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</si>
  <si>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</si>
  <si>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</si>
  <si>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</si>
  <si>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</si>
  <si>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</si>
  <si>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</si>
  <si>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</si>
  <si>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</si>
  <si>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</si>
  <si>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</si>
  <si>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</si>
  <si>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</si>
  <si>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</si>
  <si>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</si>
  <si>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</si>
  <si>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</si>
  <si>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</si>
  <si>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</si>
  <si>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</si>
  <si>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</si>
  <si>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</si>
  <si>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</si>
  <si>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</si>
  <si>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</si>
  <si>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</si>
  <si>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</si>
  <si>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</si>
  <si>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</si>
  <si>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</si>
  <si>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</si>
  <si>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</si>
  <si>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</si>
  <si>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</si>
  <si>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</si>
  <si>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</si>
  <si>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</si>
  <si>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</si>
  <si>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</si>
  <si>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</si>
  <si>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</si>
  <si>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</si>
  <si>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</si>
  <si>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</si>
  <si>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</si>
  <si>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</si>
  <si>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</si>
  <si>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</si>
  <si>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</si>
  <si>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</si>
  <si>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</si>
  <si>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</si>
  <si>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</si>
  <si>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</si>
  <si>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</si>
  <si>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</si>
  <si>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</si>
  <si>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</si>
  <si>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</si>
  <si>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</si>
  <si>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</si>
  <si>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</si>
  <si>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</si>
  <si>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</si>
  <si>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</si>
  <si>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</si>
  <si>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</si>
  <si>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</si>
  <si>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</si>
  <si>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</si>
  <si>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</si>
  <si>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</si>
  <si>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</si>
  <si>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</si>
  <si>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</si>
  <si>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</si>
  <si>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</si>
  <si>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</si>
  <si>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</si>
  <si>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</si>
  <si>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</si>
  <si>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</si>
  <si>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</si>
  <si>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</si>
  <si>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</si>
  <si>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</si>
  <si>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</si>
  <si>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</si>
  <si>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</si>
  <si>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</si>
  <si>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</si>
  <si>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</si>
  <si>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</si>
  <si>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</si>
  <si>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</si>
  <si>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</si>
  <si>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</si>
  <si>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</si>
  <si>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</si>
  <si>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</si>
  <si>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</si>
  <si>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</si>
  <si>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</si>
  <si>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</si>
  <si>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</si>
  <si>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</si>
  <si>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</si>
  <si>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</si>
  <si>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</si>
  <si>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</si>
  <si>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</si>
  <si>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</si>
  <si>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</si>
  <si>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</si>
  <si>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</si>
  <si>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</si>
  <si>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</si>
  <si>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</si>
  <si>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</si>
  <si>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</si>
  <si>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</si>
  <si>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</si>
  <si>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</si>
  <si>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</si>
  <si>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</si>
  <si>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</si>
  <si>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</si>
  <si>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</si>
  <si>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</si>
  <si>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</si>
  <si>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</si>
  <si>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</si>
  <si>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</si>
  <si>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</si>
  <si>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</si>
  <si>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</si>
  <si>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</si>
  <si>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</si>
  <si>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</si>
  <si>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</si>
  <si>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</si>
  <si>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</si>
  <si>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</si>
  <si>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</si>
  <si>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</si>
  <si>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</si>
  <si>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</si>
  <si>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</si>
  <si>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</si>
  <si>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</si>
  <si>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</si>
  <si>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</si>
  <si>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</si>
  <si>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</si>
  <si>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</si>
  <si>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</si>
  <si>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</si>
  <si>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</si>
  <si>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</si>
  <si>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</si>
  <si>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</si>
  <si>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</si>
  <si>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</si>
  <si>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</si>
  <si>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</si>
  <si>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</si>
  <si>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</si>
  <si>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</si>
  <si>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</si>
  <si>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</si>
  <si>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</si>
  <si>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</si>
  <si>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</si>
  <si>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</si>
  <si>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</si>
  <si>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</si>
  <si>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</si>
  <si>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</si>
  <si>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</si>
  <si>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</si>
  <si>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</si>
  <si>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</si>
  <si>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</si>
  <si>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</si>
  <si>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</si>
  <si>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</si>
  <si>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</si>
  <si>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</si>
  <si>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</si>
  <si>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</si>
  <si>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</si>
  <si>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</si>
  <si>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</si>
  <si>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</si>
  <si>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</si>
  <si>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</si>
  <si>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</si>
  <si>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</si>
  <si>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</si>
  <si>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</si>
  <si>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</si>
  <si>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</si>
  <si>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</si>
  <si>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</si>
  <si>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</si>
  <si>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</si>
  <si>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</si>
  <si>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</si>
  <si>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</si>
  <si>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</si>
  <si>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</si>
  <si>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</si>
  <si>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</si>
  <si>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</si>
  <si>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</si>
  <si>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</si>
  <si>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</si>
  <si>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</si>
  <si>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</si>
  <si>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</si>
  <si>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</si>
  <si>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</si>
  <si>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</si>
  <si>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</si>
  <si>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</si>
  <si>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</si>
  <si>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</si>
  <si>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</si>
  <si>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</si>
  <si>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</si>
  <si>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</si>
  <si>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</si>
  <si>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</si>
  <si>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</si>
  <si>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</si>
  <si>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</si>
  <si>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</si>
  <si>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</si>
  <si>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</si>
  <si>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</si>
  <si>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</si>
  <si>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</si>
  <si>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</si>
  <si>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</si>
  <si>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</si>
  <si>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</si>
  <si>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</si>
  <si>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</si>
  <si>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</si>
  <si>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</si>
  <si>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</si>
  <si>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</si>
  <si>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</si>
  <si>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</si>
  <si>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</si>
  <si>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</si>
  <si>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</si>
  <si>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</si>
  <si>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</si>
  <si>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</si>
  <si>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</si>
  <si>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</si>
  <si>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</si>
  <si>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</si>
  <si>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</si>
  <si>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</si>
  <si>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</si>
  <si>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</si>
  <si>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</si>
  <si>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</si>
  <si>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</si>
  <si>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</si>
  <si>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</si>
  <si>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</si>
  <si>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</si>
  <si>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</si>
  <si>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</si>
  <si>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</si>
  <si>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</si>
  <si>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</si>
  <si>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</si>
  <si>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</si>
  <si>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</si>
  <si>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</si>
  <si>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</si>
  <si>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</si>
  <si>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</si>
  <si>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</si>
  <si>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</si>
  <si>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</si>
  <si>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</si>
  <si>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</si>
  <si>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</si>
  <si>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</si>
  <si>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</si>
  <si>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</si>
  <si>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</si>
  <si>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</si>
  <si>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</si>
  <si>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</si>
  <si>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</si>
  <si>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</si>
  <si>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</si>
  <si>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</si>
  <si>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</si>
  <si>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</si>
  <si>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</si>
  <si>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</si>
  <si>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</si>
  <si>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</si>
  <si>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</si>
  <si>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</si>
  <si>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</si>
  <si>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</si>
  <si>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</si>
  <si>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</si>
  <si>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</si>
  <si>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</si>
  <si>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</si>
  <si>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</si>
  <si>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</si>
  <si>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</si>
  <si>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</si>
  <si>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</si>
  <si>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</si>
  <si>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</si>
  <si>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</si>
  <si>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</si>
  <si>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</si>
  <si>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</si>
  <si>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</si>
  <si>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</si>
  <si>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</si>
  <si>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</si>
  <si>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</si>
  <si>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</si>
  <si>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</si>
  <si>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</si>
  <si>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</si>
  <si>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</si>
  <si>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</si>
  <si>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</si>
  <si>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</si>
  <si>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</si>
  <si>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</si>
  <si>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</si>
  <si>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</si>
  <si>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</si>
  <si>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</si>
  <si>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</si>
  <si>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</si>
  <si>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</si>
  <si>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</si>
  <si>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</si>
  <si>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</si>
  <si>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</si>
  <si>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</si>
  <si>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</si>
  <si>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</si>
  <si>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</si>
  <si>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</si>
  <si>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</si>
  <si>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</si>
  <si>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</si>
  <si>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</si>
  <si>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</si>
  <si>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</si>
  <si>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</si>
  <si>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</si>
  <si>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</si>
  <si>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</si>
  <si>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</si>
  <si>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</si>
  <si>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</si>
  <si>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</si>
  <si>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</si>
  <si>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</si>
  <si>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</si>
  <si>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</si>
  <si>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</si>
  <si>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</si>
  <si>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</si>
  <si>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</si>
  <si>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</si>
  <si>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</si>
  <si>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</si>
  <si>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</si>
  <si>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</si>
  <si>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</si>
  <si>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</si>
  <si>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</si>
  <si>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</si>
  <si>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</si>
  <si>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</si>
  <si>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</si>
  <si>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</si>
  <si>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</si>
  <si>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</si>
  <si>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</si>
  <si>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</si>
  <si>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</si>
  <si>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</si>
  <si>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</si>
  <si>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</si>
  <si>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</si>
  <si>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</si>
  <si>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</si>
  <si>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</si>
  <si>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</si>
  <si>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</si>
  <si>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</si>
  <si>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</si>
  <si>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</si>
  <si>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</si>
  <si>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</si>
  <si>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</si>
  <si>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</si>
  <si>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</si>
  <si>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</si>
  <si>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</si>
  <si>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</si>
  <si>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</si>
  <si>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</si>
  <si>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</si>
  <si>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</si>
  <si>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</si>
  <si>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</si>
  <si>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</si>
  <si>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</si>
  <si>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</si>
  <si>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</si>
  <si>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</si>
  <si>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</si>
  <si>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</si>
  <si>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</si>
  <si>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</si>
  <si>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</si>
  <si>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</si>
  <si>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</si>
  <si>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</si>
  <si>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</si>
  <si>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</si>
  <si>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</si>
  <si>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</si>
  <si>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</si>
  <si>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</si>
  <si>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</si>
  <si>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</si>
  <si>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</si>
  <si>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</si>
  <si>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</si>
  <si>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</si>
  <si>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</si>
  <si>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</si>
  <si>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</si>
  <si>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</si>
  <si>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</si>
  <si>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</si>
  <si>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</si>
  <si>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</si>
  <si>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</si>
  <si>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</si>
  <si>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</si>
  <si>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</si>
  <si>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</si>
  <si>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</si>
  <si>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</si>
  <si>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</si>
  <si>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</si>
  <si>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</si>
  <si>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</si>
  <si>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</si>
  <si>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</si>
  <si>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</si>
  <si>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</si>
  <si>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</si>
  <si>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</si>
  <si>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</si>
  <si>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</si>
  <si>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</si>
  <si>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</si>
  <si>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</si>
  <si>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</si>
  <si>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</si>
  <si>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</si>
  <si>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</si>
  <si>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</si>
  <si>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</si>
  <si>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</si>
  <si>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</si>
  <si>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</si>
  <si>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</si>
  <si>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</si>
  <si>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</si>
  <si>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</si>
  <si>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</si>
  <si>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</si>
  <si>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</si>
  <si>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</si>
  <si>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</si>
  <si>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</si>
  <si>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</si>
  <si>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</si>
  <si>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</si>
  <si>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</si>
  <si>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</si>
  <si>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</si>
  <si>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</si>
  <si>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</si>
  <si>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</si>
  <si>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</si>
  <si>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</si>
  <si>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</si>
  <si>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</si>
  <si>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</si>
  <si>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</si>
  <si>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</si>
  <si>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</si>
  <si>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</si>
  <si>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</si>
  <si>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</si>
  <si>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</si>
  <si>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</si>
  <si>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</si>
  <si>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</si>
  <si>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</si>
  <si>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</si>
  <si>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</si>
  <si>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</si>
  <si>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</si>
  <si>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</si>
  <si>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</si>
  <si>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</si>
  <si>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</si>
  <si>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</si>
  <si>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</si>
  <si>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</si>
  <si>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</si>
  <si>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</si>
  <si>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</si>
  <si>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</si>
  <si>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</si>
  <si>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</si>
  <si>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</si>
  <si>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</si>
  <si>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</si>
  <si>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</si>
  <si>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</si>
  <si>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</si>
  <si>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</si>
  <si>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</si>
  <si>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</si>
  <si>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</si>
  <si>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</si>
  <si>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</si>
  <si>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</si>
  <si>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</si>
  <si>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</si>
  <si>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</si>
  <si>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</si>
  <si>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</si>
  <si>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</si>
  <si>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</si>
  <si>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</si>
  <si>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</si>
  <si>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</si>
  <si>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</si>
  <si>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</si>
  <si>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</si>
  <si>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</si>
  <si>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</si>
  <si>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</si>
  <si>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</si>
  <si>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</si>
  <si>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</si>
  <si>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</si>
  <si>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</si>
  <si>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</si>
  <si>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</si>
  <si>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</si>
  <si>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</si>
  <si>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</si>
  <si>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</si>
  <si>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</si>
  <si>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</si>
  <si>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</si>
  <si>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</si>
  <si>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</si>
  <si>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</si>
  <si>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</si>
  <si>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</si>
  <si>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</si>
  <si>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</si>
  <si>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</si>
  <si>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</si>
  <si>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</si>
  <si>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</si>
  <si>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</si>
  <si>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</si>
  <si>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</si>
  <si>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</si>
  <si>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</si>
  <si>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</si>
  <si>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</si>
  <si>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</si>
  <si>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</si>
  <si>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</si>
  <si>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</si>
  <si>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</si>
  <si>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</si>
  <si>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</si>
  <si>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</si>
  <si>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</si>
  <si>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</si>
  <si>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</si>
  <si>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</si>
  <si>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</si>
  <si>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</si>
  <si>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</si>
  <si>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</si>
  <si>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</si>
  <si>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</si>
  <si>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</si>
  <si>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</si>
  <si>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</si>
  <si>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</si>
  <si>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</si>
  <si>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</si>
  <si>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</si>
  <si>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</si>
  <si>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</si>
  <si>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</si>
  <si>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</si>
  <si>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</si>
  <si>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</si>
  <si>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</si>
  <si>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</si>
  <si>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</si>
  <si>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</si>
  <si>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</si>
  <si>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</si>
  <si>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</si>
  <si>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</si>
  <si>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</si>
  <si>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</si>
  <si>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</si>
  <si>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</si>
  <si>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</si>
  <si>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</si>
  <si>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</si>
  <si>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</si>
  <si>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</si>
  <si>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</si>
  <si>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</si>
  <si>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</si>
  <si>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</si>
  <si>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</si>
  <si>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</si>
  <si>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</si>
  <si>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</si>
  <si>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</si>
  <si>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</si>
  <si>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</si>
  <si>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</si>
  <si>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</si>
  <si>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</si>
  <si>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</si>
  <si>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</si>
  <si>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</si>
  <si>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</si>
  <si>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</si>
  <si>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</si>
  <si>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</si>
  <si>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</si>
  <si>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</si>
  <si>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</si>
  <si>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</si>
  <si>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</si>
  <si>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</si>
  <si>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</si>
  <si>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</si>
  <si>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</si>
  <si>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</si>
  <si>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</si>
  <si>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</si>
  <si>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</si>
  <si>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</si>
  <si>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</si>
  <si>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</si>
  <si>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</si>
  <si>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</si>
  <si>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</si>
  <si>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</si>
  <si>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</si>
  <si>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</si>
  <si>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</si>
  <si>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</si>
  <si>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</si>
  <si>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</si>
  <si>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</si>
  <si>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</si>
  <si>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</si>
  <si>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</si>
  <si>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</si>
  <si>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</si>
  <si>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</si>
  <si>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</si>
  <si>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</si>
  <si>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</si>
  <si>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</si>
  <si>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</si>
  <si>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</si>
  <si>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</si>
  <si>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</si>
  <si>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</si>
  <si>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</si>
  <si>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</si>
  <si>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</si>
  <si>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</si>
  <si>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</si>
  <si>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</si>
  <si>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</si>
  <si>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</si>
  <si>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</si>
  <si>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</si>
  <si>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</si>
  <si>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</si>
  <si>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</si>
  <si>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</si>
  <si>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</si>
  <si>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</si>
  <si>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</si>
  <si>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</si>
  <si>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</si>
  <si>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</si>
  <si>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</si>
  <si>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</si>
  <si>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</si>
  <si>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</si>
  <si>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</si>
  <si>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</si>
  <si>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</si>
  <si>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</si>
  <si>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</si>
  <si>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</si>
  <si>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</si>
  <si>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</si>
  <si>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</si>
  <si>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</si>
  <si>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</si>
  <si>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</si>
  <si>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</si>
  <si>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</si>
  <si>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</si>
  <si>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</si>
  <si>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</si>
  <si>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</si>
  <si>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</si>
  <si>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</si>
  <si>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</si>
  <si>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</si>
  <si>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</si>
  <si>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</si>
  <si>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</si>
  <si>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</si>
  <si>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</si>
  <si>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</si>
  <si>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</si>
  <si>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</si>
  <si>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</si>
  <si>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</si>
  <si>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</si>
  <si>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</si>
  <si>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</si>
  <si>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</si>
  <si>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</si>
  <si>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</si>
  <si>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</si>
  <si>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</si>
  <si>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</si>
  <si>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</si>
  <si>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</si>
  <si>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</si>
  <si>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</si>
  <si>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</si>
  <si>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</si>
  <si>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</si>
  <si>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</si>
  <si>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</si>
  <si>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</si>
  <si>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</si>
  <si>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</si>
  <si>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</si>
  <si>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</si>
  <si>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</si>
  <si>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</si>
  <si>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</si>
  <si>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</si>
  <si>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</si>
  <si>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</si>
  <si>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</si>
  <si>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</si>
  <si>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</si>
  <si>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</si>
  <si>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</si>
  <si>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</si>
  <si>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</si>
  <si>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</si>
  <si>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</si>
  <si>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</si>
  <si>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</si>
  <si>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</si>
  <si>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</si>
  <si>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</si>
  <si>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</si>
  <si>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</si>
  <si>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</si>
  <si>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</si>
  <si>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</si>
  <si>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</si>
  <si>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</si>
  <si>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</si>
  <si>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</si>
  <si>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</si>
  <si>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</si>
  <si>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</si>
  <si>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</si>
  <si>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</si>
  <si>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</si>
  <si>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</si>
  <si>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</si>
  <si>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</si>
  <si>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</si>
  <si>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</si>
  <si>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</si>
  <si>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</si>
  <si>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</si>
  <si>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</si>
  <si>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</si>
  <si>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</si>
  <si>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</si>
  <si>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</si>
  <si>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</si>
  <si>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</si>
  <si>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</si>
  <si>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</si>
  <si>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</si>
  <si>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</si>
  <si>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</si>
  <si>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</si>
  <si>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</si>
  <si>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</si>
  <si>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</si>
  <si>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</si>
  <si>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</si>
  <si>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</si>
  <si>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</si>
  <si>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</si>
  <si>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</si>
  <si>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</si>
  <si>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</si>
  <si>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</si>
  <si>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</si>
  <si>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</si>
  <si>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</si>
  <si>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</si>
  <si>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</si>
  <si>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</si>
  <si>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</si>
  <si>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</si>
  <si>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</si>
  <si>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</si>
  <si>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</si>
  <si>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</si>
  <si>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</si>
  <si>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</si>
  <si>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</si>
  <si>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</si>
  <si>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</si>
  <si>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</si>
  <si>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</si>
  <si>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</si>
  <si>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</si>
  <si>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</si>
  <si>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</si>
  <si>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</si>
  <si>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</si>
  <si>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</si>
  <si>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</si>
  <si>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</si>
  <si>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</si>
  <si>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</si>
  <si>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</si>
  <si>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</si>
  <si>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</si>
  <si>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</si>
  <si>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</si>
  <si>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</si>
  <si>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</si>
  <si>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</si>
  <si>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</si>
  <si>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</si>
  <si>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</si>
  <si>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</si>
  <si>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</si>
  <si>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</si>
  <si>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</si>
  <si>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</si>
  <si>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</si>
  <si>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</si>
  <si>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</si>
  <si>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</si>
  <si>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</si>
  <si>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</si>
  <si>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</si>
  <si>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</si>
  <si>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</si>
  <si>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</si>
  <si>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</si>
  <si>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</si>
  <si>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</si>
  <si>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</si>
  <si>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</si>
  <si>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</si>
  <si>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</si>
  <si>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</si>
  <si>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</si>
  <si>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</si>
  <si>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</si>
  <si>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</si>
  <si>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</si>
  <si>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</si>
  <si>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</si>
  <si>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</si>
  <si>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</si>
  <si>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</si>
  <si>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</si>
  <si>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</si>
  <si>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</si>
  <si>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</si>
  <si>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</si>
  <si>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</si>
  <si>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</si>
  <si>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</si>
  <si>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</si>
  <si>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</si>
  <si>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</si>
  <si>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</si>
  <si>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</si>
  <si>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</si>
  <si>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</si>
  <si>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</si>
  <si>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</si>
  <si>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</si>
  <si>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</si>
  <si>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</si>
  <si>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</si>
  <si>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</si>
  <si>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</si>
  <si>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</si>
  <si>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</si>
  <si>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</si>
  <si>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</si>
  <si>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</si>
  <si>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</si>
  <si>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</si>
  <si>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</si>
  <si>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</si>
  <si>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</si>
  <si>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</si>
  <si>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</si>
  <si>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</si>
  <si>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</si>
  <si>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</si>
  <si>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</si>
  <si>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</si>
  <si>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</si>
  <si>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</si>
  <si>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</si>
  <si>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</si>
  <si>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</si>
  <si>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</si>
  <si>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</si>
  <si>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</si>
  <si>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</si>
  <si>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</si>
  <si>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</si>
  <si>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</si>
  <si>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</si>
  <si>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</si>
  <si>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</si>
  <si>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</si>
  <si>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</si>
  <si>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</si>
  <si>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</si>
  <si>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</si>
  <si>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</si>
  <si>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</si>
  <si>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</si>
  <si>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</si>
  <si>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</si>
  <si>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</si>
  <si>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</si>
  <si>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</si>
  <si>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</si>
  <si>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</si>
  <si>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</si>
  <si>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</si>
  <si>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</si>
  <si>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</si>
  <si>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</si>
  <si>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</si>
  <si>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</si>
  <si>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</si>
  <si>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</si>
  <si>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</si>
  <si>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</si>
  <si>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</si>
  <si>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</si>
  <si>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</si>
  <si>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</si>
  <si>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</si>
  <si>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</si>
  <si>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</si>
  <si>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</si>
  <si>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</si>
  <si>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</si>
  <si>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</si>
  <si>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</si>
  <si>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</si>
  <si>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</si>
  <si>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</si>
  <si>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</si>
  <si>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</si>
  <si>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</si>
  <si>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</si>
  <si>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</si>
  <si>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</si>
  <si>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</si>
  <si>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</si>
  <si>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</si>
  <si>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</si>
  <si>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</si>
  <si>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</si>
  <si>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</si>
  <si>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</si>
  <si>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</si>
  <si>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</si>
  <si>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</si>
  <si>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</si>
  <si>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</si>
  <si>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</si>
  <si>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</si>
  <si>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</si>
  <si>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</si>
  <si>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</si>
  <si>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</si>
  <si>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</si>
  <si>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</si>
  <si>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</si>
  <si>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</si>
  <si>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</si>
  <si>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</si>
  <si>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</si>
  <si>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</si>
  <si>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</si>
  <si>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</si>
  <si>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</si>
  <si>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</si>
  <si>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</si>
  <si>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</si>
  <si>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</si>
  <si>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</si>
  <si>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</si>
  <si>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</si>
  <si>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</si>
  <si>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</si>
  <si>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</si>
  <si>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</si>
  <si>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</si>
  <si>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</si>
  <si>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</si>
  <si>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</si>
  <si>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</si>
  <si>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</si>
  <si>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</si>
  <si>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</si>
  <si>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</si>
  <si>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</si>
  <si>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</si>
  <si>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</si>
  <si>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</si>
  <si>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</si>
  <si>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</si>
  <si>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</si>
  <si>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</si>
  <si>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</si>
  <si>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</si>
  <si>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</si>
  <si>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</si>
  <si>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</si>
  <si>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</si>
  <si>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</si>
  <si>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</si>
  <si>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</si>
  <si>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</si>
  <si>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</si>
  <si>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</si>
  <si>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</si>
  <si>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</si>
  <si>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</si>
  <si>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</si>
  <si>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</si>
  <si>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</si>
  <si>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</si>
  <si>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</si>
  <si>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</si>
  <si>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</si>
  <si>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</si>
  <si>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</si>
  <si>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</si>
  <si>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</si>
  <si>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</si>
  <si>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</si>
  <si>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</si>
  <si>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</si>
  <si>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</si>
  <si>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</si>
  <si>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</si>
  <si>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</si>
  <si>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</si>
  <si>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</si>
  <si>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</si>
  <si>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</si>
  <si>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</si>
  <si>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</si>
  <si>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</si>
  <si>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</si>
  <si>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</si>
  <si>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</si>
  <si>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</si>
  <si>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</si>
  <si>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</si>
  <si>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</si>
  <si>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</si>
  <si>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</si>
  <si>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</si>
  <si>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</si>
  <si>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</si>
  <si>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</si>
  <si>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</si>
  <si>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</si>
  <si>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</si>
  <si>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</si>
  <si>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</si>
  <si>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</si>
  <si>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</si>
  <si>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</si>
  <si>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</si>
  <si>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</si>
  <si>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</si>
  <si>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</si>
  <si>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</si>
  <si>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</si>
  <si>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</si>
  <si>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</si>
  <si>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</si>
  <si>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</si>
  <si>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</si>
  <si>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</si>
  <si>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</si>
  <si>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</si>
  <si>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</si>
  <si>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</si>
  <si>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</si>
  <si>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</si>
  <si>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</si>
  <si>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</si>
  <si>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</si>
  <si>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</si>
  <si>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</si>
  <si>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</si>
  <si>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</si>
  <si>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</si>
  <si>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</si>
  <si>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</si>
  <si>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</si>
  <si>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</si>
  <si>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</si>
  <si>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</si>
  <si>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</si>
  <si>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</si>
  <si>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</si>
  <si>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</si>
  <si>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</si>
  <si>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</si>
  <si>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</si>
  <si>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</si>
  <si>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</si>
  <si>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</si>
  <si>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</si>
  <si>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</si>
  <si>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</si>
  <si>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</si>
  <si>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</si>
  <si>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</si>
  <si>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</si>
  <si>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</si>
  <si>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</si>
  <si>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</si>
  <si>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</si>
  <si>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</si>
  <si>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</si>
  <si>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</si>
  <si>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</si>
  <si>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</si>
  <si>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</si>
  <si>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</si>
  <si>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</si>
  <si>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</si>
  <si>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</si>
  <si>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</si>
  <si>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</si>
  <si>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</si>
  <si>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</si>
  <si>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</si>
  <si>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</si>
  <si>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</si>
  <si>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</si>
  <si>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</si>
  <si>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</si>
  <si>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</si>
  <si>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</si>
  <si>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</si>
  <si>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</si>
  <si>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</si>
  <si>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</si>
  <si>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</si>
  <si>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</si>
  <si>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</si>
  <si>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</si>
  <si>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</si>
  <si>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</si>
  <si>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</si>
  <si>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</si>
  <si>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</si>
  <si>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</si>
  <si>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</si>
  <si>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</si>
  <si>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</si>
  <si>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</si>
  <si>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</si>
  <si>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</si>
  <si>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</si>
  <si>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</si>
  <si>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</si>
  <si>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</si>
  <si>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</si>
  <si>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</si>
  <si>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</si>
  <si>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</si>
  <si>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</si>
  <si>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</si>
  <si>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</si>
  <si>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</si>
  <si>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</si>
  <si>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</si>
  <si>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</si>
  <si>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</si>
  <si>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</si>
  <si>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</si>
  <si>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</si>
  <si>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</si>
  <si>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</si>
  <si>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</si>
  <si>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</si>
  <si>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</si>
  <si>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</si>
  <si>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</si>
  <si>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</si>
  <si>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</si>
  <si>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</si>
  <si>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</si>
  <si>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</si>
  <si>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</si>
  <si>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</si>
  <si>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</si>
  <si>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</si>
  <si>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</si>
  <si>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</si>
  <si>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</si>
  <si>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</si>
  <si>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</si>
  <si>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</si>
  <si>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</si>
  <si>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</si>
  <si>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</si>
  <si>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</si>
  <si>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</si>
  <si>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</si>
  <si>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</si>
  <si>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</si>
  <si>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</si>
  <si>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</si>
  <si>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</si>
  <si>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</si>
  <si>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</si>
  <si>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</si>
  <si>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</si>
  <si>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</si>
  <si>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</si>
  <si>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</si>
  <si>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</si>
  <si>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</si>
  <si>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</si>
  <si>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</si>
  <si>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</si>
  <si>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</si>
  <si>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</si>
  <si>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</si>
  <si>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</si>
  <si>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</si>
  <si>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</si>
  <si>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</si>
  <si>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</si>
  <si>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</si>
  <si>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</si>
  <si>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</si>
  <si>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</si>
  <si>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</si>
  <si>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</si>
  <si>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</si>
  <si>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</si>
  <si>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</si>
  <si>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</si>
  <si>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</si>
  <si>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</si>
  <si>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</si>
  <si>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</si>
  <si>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</si>
  <si>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</si>
  <si>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</si>
  <si>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</si>
  <si>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</si>
  <si>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</si>
  <si>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</si>
  <si>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</si>
  <si>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</si>
  <si>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</si>
  <si>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</si>
  <si>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</si>
  <si>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</si>
  <si>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</si>
  <si>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</si>
  <si>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</si>
  <si>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</si>
  <si>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</si>
  <si>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</si>
  <si>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</si>
  <si>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</si>
  <si>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</si>
  <si>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</si>
  <si>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</si>
  <si>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</si>
  <si>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</si>
  <si>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</si>
  <si>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</si>
  <si>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</si>
  <si>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</si>
  <si>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</si>
  <si>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</si>
  <si>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</si>
  <si>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</si>
  <si>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</si>
  <si>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</si>
  <si>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</si>
  <si>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</si>
  <si>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</si>
  <si>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</si>
  <si>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</si>
  <si>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</si>
  <si>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</si>
  <si>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</si>
  <si>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</si>
  <si>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</si>
  <si>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</si>
  <si>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</si>
  <si>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</si>
  <si>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</si>
  <si>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</si>
  <si>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</si>
  <si>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</si>
  <si>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</si>
  <si>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</si>
  <si>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</si>
  <si>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</si>
  <si>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</si>
  <si>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</si>
  <si>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</si>
  <si>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</si>
  <si>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</si>
  <si>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</si>
  <si>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</si>
  <si>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</si>
  <si>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</si>
  <si>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</si>
  <si>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</si>
  <si>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</si>
  <si>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</si>
  <si>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</si>
  <si>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</si>
  <si>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</si>
  <si>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</si>
  <si>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</si>
  <si>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</si>
  <si>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</si>
  <si>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</si>
  <si>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</si>
  <si>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</si>
  <si>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</si>
  <si>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</si>
  <si>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</si>
  <si>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</si>
  <si>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</si>
  <si>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</si>
  <si>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</si>
  <si>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</si>
  <si>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</si>
  <si>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</si>
  <si>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</si>
  <si>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</si>
  <si>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</si>
  <si>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</si>
  <si>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</si>
  <si>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</si>
  <si>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</si>
  <si>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</si>
  <si>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</si>
  <si>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</si>
  <si>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</si>
  <si>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</si>
  <si>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</si>
  <si>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</si>
  <si>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</si>
  <si>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</si>
  <si>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</si>
  <si>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</si>
  <si>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</si>
  <si>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</si>
  <si>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</si>
  <si>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</si>
  <si>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</si>
  <si>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</si>
  <si>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</si>
  <si>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</si>
  <si>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</si>
  <si>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</si>
  <si>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</si>
  <si>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</si>
  <si>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</si>
  <si>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</si>
  <si>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</si>
  <si>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</si>
  <si>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</si>
  <si>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</si>
  <si>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</si>
  <si>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</si>
  <si>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</si>
  <si>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</si>
  <si>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</si>
  <si>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</si>
  <si>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</si>
  <si>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</si>
  <si>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</si>
  <si>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</si>
  <si>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</si>
  <si>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</si>
  <si>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</si>
  <si>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</si>
  <si>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</si>
  <si>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</si>
  <si>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</si>
  <si>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</si>
  <si>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</si>
  <si>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</si>
  <si>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</si>
  <si>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</si>
  <si>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</si>
  <si>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</si>
  <si>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</si>
  <si>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</si>
  <si>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</si>
  <si>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</si>
  <si>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</si>
  <si>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</si>
  <si>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</si>
  <si>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</si>
  <si>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</si>
  <si>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</si>
  <si>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</si>
  <si>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</si>
  <si>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</si>
  <si>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</si>
  <si>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</si>
  <si>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</si>
  <si>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</si>
  <si>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</si>
  <si>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</si>
  <si>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</si>
  <si>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</si>
  <si>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</si>
  <si>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</si>
  <si>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</si>
  <si>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</si>
  <si>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</si>
  <si>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</si>
  <si>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</si>
  <si>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</si>
  <si>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</si>
  <si>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</si>
  <si>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</si>
  <si>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</si>
  <si>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</si>
  <si>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</si>
  <si>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</si>
  <si>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</si>
  <si>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</si>
  <si>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</si>
  <si>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</si>
  <si>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</si>
  <si>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</si>
  <si>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</si>
  <si>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</si>
  <si>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</si>
  <si>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</si>
  <si>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</si>
  <si>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</si>
  <si>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</si>
  <si>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</si>
  <si>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</si>
  <si>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</si>
  <si>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</si>
  <si>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</si>
  <si>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</si>
  <si>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</si>
  <si>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</si>
  <si>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</si>
  <si>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</si>
  <si>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</si>
  <si>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</si>
  <si>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</si>
  <si>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</si>
  <si>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</si>
  <si>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</si>
  <si>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</si>
  <si>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</si>
  <si>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</si>
  <si>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</si>
  <si>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</si>
  <si>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</si>
  <si>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</si>
  <si>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</si>
  <si>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</si>
  <si>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</si>
  <si>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</si>
  <si>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</si>
  <si>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</si>
  <si>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</si>
  <si>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</si>
  <si>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</si>
  <si>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</si>
  <si>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</si>
  <si>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</si>
  <si>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</si>
  <si>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</si>
  <si>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</si>
  <si>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</si>
  <si>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</si>
  <si>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</si>
  <si>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</si>
  <si>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</si>
  <si>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</si>
  <si>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</si>
  <si>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</si>
  <si>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</si>
  <si>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</si>
  <si>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</si>
  <si>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</si>
  <si>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</si>
  <si>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</si>
  <si>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</si>
  <si>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</si>
  <si>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</si>
  <si>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</si>
  <si>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</si>
  <si>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</si>
  <si>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</si>
  <si>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</si>
  <si>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</si>
  <si>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</si>
  <si>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</si>
  <si>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</si>
  <si>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</si>
  <si>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</si>
  <si>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</si>
  <si>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</si>
  <si>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</si>
  <si>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</si>
  <si>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</si>
  <si>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</si>
  <si>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</si>
  <si>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</si>
  <si>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</si>
  <si>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</si>
  <si>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</si>
  <si>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</si>
  <si>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</si>
  <si>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</si>
  <si>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</si>
  <si>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</si>
  <si>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</si>
  <si>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</si>
  <si>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</si>
  <si>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</si>
  <si>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</si>
  <si>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</si>
  <si>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</si>
  <si>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</si>
  <si>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</si>
  <si>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</si>
  <si>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</si>
  <si>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</si>
  <si>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</si>
  <si>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</si>
  <si>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</si>
  <si>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</si>
  <si>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</si>
  <si>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</si>
  <si>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</si>
  <si>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</si>
  <si>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</si>
  <si>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</si>
  <si>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</si>
  <si>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</si>
  <si>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</si>
  <si>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</si>
  <si>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</si>
  <si>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</si>
  <si>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</si>
  <si>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</si>
  <si>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</si>
  <si>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</si>
  <si>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</si>
  <si>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</si>
  <si>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</si>
  <si>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</si>
  <si>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</si>
  <si>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</si>
  <si>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</si>
  <si>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</si>
  <si>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</si>
  <si>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</si>
  <si>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</si>
  <si>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</si>
  <si>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</si>
  <si>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</si>
  <si>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</si>
  <si>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</si>
  <si>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</si>
  <si>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</si>
  <si>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</si>
  <si>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</si>
  <si>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</si>
  <si>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</si>
  <si>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</si>
  <si>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</si>
  <si>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</si>
  <si>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</si>
  <si>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</si>
  <si>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</si>
  <si>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</si>
  <si>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</si>
  <si>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</si>
  <si>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</si>
  <si>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</si>
  <si>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</si>
  <si>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</si>
  <si>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</si>
  <si>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</si>
  <si>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</si>
  <si>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</si>
  <si>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</si>
  <si>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</si>
  <si>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</si>
  <si>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</si>
  <si>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</si>
  <si>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</si>
  <si>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</si>
  <si>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</si>
  <si>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</si>
  <si>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</si>
  <si>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</si>
  <si>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</si>
  <si>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</si>
  <si>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</si>
  <si>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</si>
  <si>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</si>
  <si>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</si>
  <si>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</si>
  <si>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</si>
  <si>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</si>
  <si>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</si>
  <si>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</si>
  <si>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</si>
  <si>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</si>
  <si>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</si>
  <si>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</si>
  <si>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</si>
  <si>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</si>
  <si>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</si>
  <si>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</si>
  <si>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</si>
  <si>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</si>
  <si>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</si>
  <si>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</si>
  <si>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</si>
  <si>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</si>
  <si>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</si>
  <si>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</si>
  <si>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</si>
  <si>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</si>
  <si>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</si>
  <si>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</si>
  <si>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</si>
  <si>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</si>
  <si>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</si>
  <si>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</si>
  <si>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</si>
  <si>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</si>
  <si>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</si>
  <si>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</si>
  <si>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</si>
  <si>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</si>
  <si>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</si>
  <si>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</si>
  <si>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</si>
  <si>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</si>
  <si>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</si>
  <si>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</si>
  <si>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</si>
  <si>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</si>
  <si>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</si>
  <si>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</si>
  <si>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</si>
  <si>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</si>
  <si>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</si>
  <si>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</si>
  <si>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</si>
  <si>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</si>
  <si>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</si>
  <si>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</si>
  <si>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</si>
  <si>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</si>
  <si>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</si>
  <si>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</si>
  <si>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</si>
  <si>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</si>
  <si>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</si>
  <si>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</si>
  <si>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</si>
  <si>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</si>
  <si>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</si>
  <si>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</si>
  <si>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</si>
  <si>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</si>
  <si>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</si>
  <si>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</si>
  <si>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</si>
  <si>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</si>
  <si>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</si>
  <si>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</si>
  <si>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</si>
  <si>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</si>
  <si>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</si>
  <si>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</si>
  <si>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</si>
  <si>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</si>
  <si>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</si>
  <si>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</si>
  <si>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</si>
  <si>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</si>
  <si>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</si>
  <si>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</si>
  <si>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</si>
  <si>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</si>
  <si>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</si>
  <si>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</si>
  <si>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</si>
  <si>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</si>
  <si>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</si>
  <si>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</si>
  <si>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</si>
  <si>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</si>
  <si>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</si>
  <si>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</si>
  <si>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</si>
  <si>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</si>
  <si>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</si>
  <si>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</si>
  <si>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</si>
  <si>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</si>
  <si>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</si>
  <si>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</si>
  <si>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</si>
  <si>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</si>
  <si>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</si>
  <si>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</si>
  <si>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</si>
  <si>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</si>
  <si>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</si>
  <si>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</si>
  <si>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</si>
  <si>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</si>
  <si>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</si>
  <si>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</si>
  <si>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</si>
  <si>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</si>
  <si>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</si>
  <si>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</si>
  <si>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</si>
  <si>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</si>
  <si>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</si>
  <si>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</si>
  <si>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</si>
  <si>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</si>
  <si>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</si>
  <si>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</si>
  <si>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</si>
  <si>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</si>
  <si>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</si>
  <si>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</si>
  <si>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</si>
  <si>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</si>
  <si>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</si>
  <si>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</si>
  <si>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</si>
  <si>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</si>
  <si>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</si>
  <si>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</si>
  <si>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</si>
  <si>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</si>
  <si>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</si>
  <si>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</si>
  <si>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</si>
  <si>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</si>
  <si>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</si>
  <si>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</si>
  <si>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</si>
  <si>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</si>
  <si>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</si>
  <si>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</si>
  <si>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</si>
  <si>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</si>
  <si>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</si>
  <si>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</si>
  <si>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</si>
  <si>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</si>
  <si>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</si>
  <si>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</si>
  <si>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</si>
  <si>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</si>
  <si>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</si>
  <si>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</si>
  <si>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</si>
  <si>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</si>
  <si>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</si>
  <si>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</si>
  <si>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</si>
  <si>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</si>
  <si>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</si>
  <si>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</si>
  <si>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</si>
  <si>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</si>
  <si>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</si>
  <si>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</si>
  <si>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</si>
  <si>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</si>
  <si>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</si>
  <si>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</si>
  <si>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</si>
  <si>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</si>
  <si>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</si>
  <si>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</si>
  <si>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</si>
  <si>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</si>
  <si>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</si>
  <si>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</si>
  <si>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</si>
  <si>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</si>
  <si>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</si>
  <si>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</si>
  <si>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</si>
  <si>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</si>
  <si>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</si>
  <si>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</si>
  <si>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</si>
  <si>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</si>
  <si>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</si>
  <si>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</si>
  <si>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</si>
  <si>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</si>
  <si>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</si>
  <si>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</si>
  <si>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</si>
  <si>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</si>
  <si>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</si>
  <si>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</si>
  <si>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</si>
  <si>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</si>
  <si>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</si>
  <si>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</si>
  <si>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</si>
  <si>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</si>
  <si>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</si>
  <si>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</si>
  <si>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</si>
  <si>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</si>
  <si>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</si>
  <si>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</si>
  <si>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</si>
  <si>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</si>
  <si>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</si>
  <si>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</si>
  <si>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</si>
  <si>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</si>
  <si>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</si>
  <si>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</si>
  <si>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</si>
  <si>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</si>
  <si>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</si>
  <si>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</si>
  <si>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</si>
  <si>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</si>
  <si>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</si>
  <si>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</si>
  <si>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</si>
  <si>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</si>
  <si>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</si>
  <si>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</si>
  <si>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</si>
  <si>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</si>
  <si>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</si>
  <si>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</si>
  <si>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</si>
  <si>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</si>
  <si>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</si>
  <si>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</si>
  <si>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</si>
  <si>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</si>
  <si>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</si>
  <si>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</si>
  <si>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</si>
  <si>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</si>
  <si>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</si>
  <si>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</si>
  <si>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</si>
  <si>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</si>
  <si>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</si>
  <si>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</si>
  <si>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</si>
  <si>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</si>
  <si>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</si>
  <si>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</si>
  <si>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</si>
  <si>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</si>
  <si>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</si>
  <si>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</si>
  <si>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</si>
  <si>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</si>
  <si>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</si>
  <si>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</si>
  <si>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</si>
  <si>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</si>
  <si>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</si>
  <si>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</si>
  <si>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</si>
  <si>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</si>
  <si>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</si>
  <si>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</si>
  <si>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</si>
  <si>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</si>
  <si>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</si>
  <si>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</si>
  <si>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</si>
  <si>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</si>
  <si>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</si>
  <si>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</si>
  <si>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</si>
  <si>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</si>
  <si>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</si>
  <si>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</si>
  <si>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</si>
  <si>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</si>
  <si>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</si>
  <si>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</si>
  <si>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</si>
  <si>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</si>
  <si>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</si>
  <si>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</si>
  <si>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</si>
  <si>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</si>
  <si>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</si>
  <si>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</si>
  <si>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</si>
  <si>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</si>
  <si>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</si>
  <si>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</si>
  <si>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</si>
  <si>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</si>
  <si>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</si>
  <si>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</si>
  <si>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</si>
  <si>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</si>
  <si>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</si>
  <si>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</si>
  <si>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</si>
  <si>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</si>
  <si>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</si>
  <si>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</si>
  <si>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</si>
  <si>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</si>
  <si>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</si>
  <si>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</si>
  <si>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</si>
  <si>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</si>
  <si>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</si>
  <si>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</si>
  <si>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</si>
  <si>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</si>
  <si>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</si>
  <si>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</si>
  <si>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</si>
  <si>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</si>
  <si>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</si>
  <si>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</si>
  <si>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</si>
  <si>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</si>
  <si>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</si>
  <si>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</si>
  <si>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</si>
  <si>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</si>
  <si>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</si>
  <si>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</si>
  <si>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</si>
  <si>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</si>
  <si>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</si>
  <si>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</si>
  <si>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</si>
  <si>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</si>
  <si>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</si>
  <si>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</si>
  <si>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</si>
  <si>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</si>
  <si>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</si>
  <si>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</si>
  <si>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</si>
  <si>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</si>
  <si>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</si>
  <si>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</si>
  <si>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</si>
  <si>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</si>
  <si>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</si>
  <si>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</si>
  <si>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</si>
  <si>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</si>
  <si>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</si>
  <si>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</si>
  <si>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</si>
  <si>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</si>
  <si>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</si>
  <si>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</si>
  <si>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</si>
  <si>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</si>
  <si>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</si>
  <si>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</si>
  <si>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</si>
  <si>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</si>
  <si>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</si>
  <si>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</si>
  <si>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</si>
  <si>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</si>
  <si>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</si>
  <si>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</si>
  <si>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</si>
  <si>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</si>
  <si>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</si>
  <si>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</si>
  <si>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</si>
  <si>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</si>
  <si>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</si>
  <si>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</si>
  <si>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</si>
  <si>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</si>
  <si>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</si>
  <si>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</si>
  <si>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</si>
  <si>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</si>
  <si>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</si>
  <si>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</si>
  <si>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</si>
  <si>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</si>
  <si>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</si>
  <si>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</si>
  <si>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</si>
  <si>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</si>
  <si>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</si>
  <si>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</si>
  <si>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</si>
  <si>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</si>
  <si>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</si>
  <si>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</si>
  <si>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</si>
  <si>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</si>
  <si>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</si>
  <si>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</si>
  <si>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</si>
  <si>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</si>
  <si>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</si>
  <si>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</si>
  <si>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</si>
  <si>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</si>
  <si>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</si>
  <si>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</si>
  <si>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</si>
  <si>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</si>
  <si>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</si>
  <si>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</si>
  <si>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</si>
  <si>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</si>
  <si>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</si>
  <si>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</si>
  <si>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</si>
  <si>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</si>
  <si>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</si>
  <si>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</si>
  <si>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</si>
  <si>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</si>
  <si>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</si>
  <si>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</si>
  <si>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</si>
  <si>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</si>
  <si>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</si>
  <si>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</si>
  <si>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</si>
  <si>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</si>
  <si>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</si>
  <si>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</si>
  <si>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</si>
  <si>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</si>
  <si>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</si>
  <si>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</si>
  <si>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</si>
  <si>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</si>
  <si>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</si>
  <si>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</si>
  <si>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</si>
  <si>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</si>
  <si>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</si>
  <si>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</si>
  <si>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</si>
  <si>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</si>
  <si>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</si>
  <si>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</si>
  <si>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</si>
  <si>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</si>
  <si>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</si>
  <si>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</si>
  <si>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</si>
  <si>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</si>
  <si>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</si>
  <si>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</si>
  <si>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</si>
  <si>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</si>
  <si>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</si>
  <si>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</si>
  <si>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</si>
  <si>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</si>
  <si>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</si>
  <si>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</si>
  <si>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</si>
  <si>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</si>
  <si>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</si>
  <si>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</si>
  <si>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</si>
  <si>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</si>
  <si>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</si>
  <si>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</si>
  <si>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</si>
  <si>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</si>
  <si>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</si>
  <si>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</si>
  <si>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</si>
  <si>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</si>
  <si>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</si>
  <si>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</si>
  <si>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</si>
  <si>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</si>
  <si>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</si>
  <si>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</si>
  <si>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</si>
  <si>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</si>
  <si>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</si>
  <si>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</si>
  <si>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</si>
  <si>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</si>
  <si>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</si>
  <si>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</si>
  <si>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</si>
  <si>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</si>
  <si>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</si>
  <si>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</si>
  <si>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</si>
  <si>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</si>
  <si>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</si>
  <si>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</si>
  <si>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</si>
  <si>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</si>
  <si>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</si>
  <si>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</si>
  <si>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</si>
  <si>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</si>
  <si>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</si>
  <si>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</si>
  <si>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</si>
  <si>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</si>
  <si>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</si>
  <si>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</si>
  <si>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</si>
  <si>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</si>
  <si>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</si>
  <si>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</si>
  <si>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</si>
  <si>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</si>
  <si>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</si>
  <si>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</si>
  <si>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</si>
  <si>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</si>
  <si>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</si>
  <si>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</si>
  <si>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</si>
  <si>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</si>
  <si>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</si>
  <si>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</si>
  <si>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</si>
  <si>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</si>
  <si>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</si>
  <si>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</si>
  <si>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</si>
  <si>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</si>
  <si>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</si>
  <si>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</si>
  <si>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</si>
  <si>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</si>
  <si>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</si>
  <si>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</si>
  <si>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</si>
  <si>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</si>
  <si>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</si>
  <si>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</si>
  <si>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</si>
  <si>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</si>
  <si>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</si>
  <si>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</si>
  <si>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</si>
  <si>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</si>
  <si>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</si>
  <si>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</si>
  <si>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</si>
  <si>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</si>
  <si>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</si>
  <si>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</si>
  <si>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</si>
  <si>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</si>
  <si>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</si>
  <si>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</si>
  <si>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</si>
  <si>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</si>
  <si>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</si>
  <si>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</si>
  <si>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</si>
  <si>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</si>
  <si>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</si>
  <si>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</si>
  <si>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</si>
  <si>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</si>
  <si>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</si>
  <si>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</si>
  <si>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</si>
  <si>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</si>
  <si>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</si>
  <si>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</si>
  <si>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</si>
  <si>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</si>
  <si>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</si>
  <si>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</si>
  <si>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</si>
  <si>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</si>
  <si>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</si>
  <si>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</si>
  <si>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</si>
  <si>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</si>
  <si>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</si>
  <si>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</si>
  <si>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</si>
  <si>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</si>
  <si>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</si>
  <si>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</si>
  <si>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</si>
  <si>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</si>
  <si>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</si>
  <si>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</si>
  <si>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</si>
  <si>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</si>
  <si>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</si>
  <si>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</si>
  <si>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</si>
  <si>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</si>
  <si>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</si>
  <si>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</si>
  <si>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</si>
  <si>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</si>
  <si>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</si>
  <si>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</si>
  <si>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</si>
  <si>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</si>
  <si>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</si>
  <si>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</si>
  <si>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</si>
  <si>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</si>
  <si>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</si>
  <si>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</si>
  <si>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</si>
  <si>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</si>
  <si>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</si>
  <si>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</si>
  <si>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</si>
  <si>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</si>
  <si>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</si>
  <si>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</si>
  <si>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</si>
  <si>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</si>
  <si>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</si>
  <si>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</si>
  <si>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</si>
  <si>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</si>
  <si>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</si>
  <si>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</si>
  <si>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</si>
  <si>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</si>
  <si>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</si>
  <si>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</si>
  <si>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</si>
  <si>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</si>
  <si>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</si>
  <si>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</si>
  <si>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</si>
  <si>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</si>
  <si>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</si>
  <si>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</si>
  <si>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</si>
  <si>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</si>
  <si>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</si>
  <si>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</si>
  <si>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</si>
  <si>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</si>
  <si>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</si>
  <si>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</si>
  <si>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</si>
  <si>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</si>
  <si>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</si>
  <si>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</si>
  <si>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</si>
  <si>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</si>
  <si>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</si>
  <si>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</si>
  <si>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</si>
  <si>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</si>
  <si>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</si>
  <si>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</si>
  <si>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</si>
  <si>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</si>
  <si>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</si>
  <si>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</si>
  <si>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</si>
  <si>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</si>
  <si>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</si>
  <si>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</si>
  <si>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</si>
  <si>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</si>
  <si>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</si>
  <si>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</si>
  <si>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</si>
  <si>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</si>
  <si>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</si>
  <si>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</si>
  <si>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</si>
  <si>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</si>
  <si>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</si>
  <si>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</si>
  <si>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</si>
  <si>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</si>
  <si>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</si>
  <si>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</si>
  <si>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</si>
  <si>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</si>
  <si>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</si>
  <si>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</si>
  <si>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</si>
  <si>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</si>
  <si>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</si>
  <si>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</si>
  <si>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</si>
  <si>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</si>
  <si>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</si>
  <si>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</si>
  <si>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</si>
  <si>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</si>
  <si>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</si>
  <si>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</si>
  <si>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</si>
  <si>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</si>
  <si>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</si>
  <si>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</si>
  <si>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</si>
  <si>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</si>
  <si>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</si>
  <si>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</si>
  <si>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</si>
  <si>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</si>
  <si>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</si>
  <si>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</si>
  <si>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</si>
  <si>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</si>
  <si>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</si>
  <si>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</si>
  <si>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</si>
  <si>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</si>
  <si>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</si>
  <si>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</si>
  <si>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</si>
  <si>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</si>
  <si>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</si>
  <si>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</si>
  <si>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</si>
  <si>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</si>
  <si>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</si>
  <si>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</si>
  <si>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</si>
  <si>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</si>
  <si>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</si>
  <si>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</si>
  <si>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</si>
  <si>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</si>
  <si>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</si>
  <si>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</si>
  <si>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</si>
  <si>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</si>
  <si>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</si>
  <si>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</si>
  <si>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</si>
  <si>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</si>
  <si>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</si>
  <si>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</si>
  <si>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</si>
  <si>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</si>
  <si>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</si>
  <si>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</si>
  <si>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</si>
  <si>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</si>
  <si>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</si>
  <si>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</si>
  <si>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</si>
  <si>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</si>
  <si>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</si>
  <si>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</si>
  <si>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</si>
  <si>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</si>
  <si>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</si>
  <si>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</si>
  <si>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</si>
  <si>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</si>
  <si>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</si>
  <si>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</si>
  <si>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</si>
  <si>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</si>
  <si>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</si>
  <si>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</si>
  <si>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</si>
  <si>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</si>
  <si>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</si>
  <si>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</si>
  <si>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</si>
  <si>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</si>
  <si>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</si>
  <si>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</si>
  <si>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</si>
  <si>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</si>
  <si>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</si>
  <si>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</si>
  <si>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</si>
  <si>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</si>
  <si>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</si>
  <si>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</si>
  <si>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</si>
  <si>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</si>
  <si>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</si>
  <si>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</si>
  <si>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</si>
  <si>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</si>
  <si>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</si>
  <si>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</si>
  <si>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</si>
  <si>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</si>
  <si>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</si>
  <si>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</si>
  <si>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</si>
  <si>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</si>
  <si>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</si>
  <si>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</si>
  <si>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</si>
  <si>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</si>
  <si>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</si>
  <si>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</si>
  <si>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</si>
  <si>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</si>
  <si>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</si>
  <si>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</si>
  <si>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</si>
  <si>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</si>
  <si>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</si>
  <si>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</si>
  <si>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</si>
  <si>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</si>
  <si>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</si>
  <si>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</si>
  <si>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</si>
  <si>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</si>
  <si>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</si>
  <si>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</si>
  <si>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</si>
  <si>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</si>
  <si>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</si>
  <si>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</si>
  <si>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</si>
  <si>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</si>
  <si>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</si>
  <si>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</si>
  <si>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</si>
  <si>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</si>
  <si>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</si>
  <si>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</si>
  <si>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</si>
  <si>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</si>
  <si>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</si>
  <si>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</si>
  <si>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</si>
  <si>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</si>
  <si>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</si>
  <si>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</si>
  <si>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</si>
  <si>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</si>
  <si>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</si>
  <si>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</si>
  <si>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</si>
  <si>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</si>
  <si>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</si>
  <si>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</si>
  <si>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</si>
  <si>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</si>
  <si>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</si>
  <si>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</si>
  <si>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</si>
  <si>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</si>
  <si>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</si>
  <si>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</si>
  <si>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</si>
  <si>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</si>
  <si>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</si>
  <si>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</si>
  <si>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</si>
  <si>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</si>
  <si>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</si>
  <si>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</si>
  <si>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</si>
  <si>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</si>
  <si>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</si>
  <si>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</si>
  <si>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</si>
  <si>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</si>
  <si>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</si>
  <si>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</si>
  <si>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</si>
  <si>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</si>
  <si>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</si>
  <si>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</si>
  <si>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</si>
  <si>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</si>
  <si>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</si>
  <si>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</si>
  <si>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</si>
  <si>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</si>
  <si>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</si>
  <si>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</si>
  <si>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</si>
  <si>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</si>
  <si>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</si>
  <si>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</si>
  <si>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</si>
  <si>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</si>
  <si>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</si>
  <si>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</si>
  <si>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</si>
  <si>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</si>
  <si>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</si>
  <si>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</si>
  <si>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</si>
  <si>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</si>
  <si>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</si>
  <si>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</si>
  <si>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</si>
  <si>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</si>
  <si>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</si>
  <si>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</si>
  <si>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</si>
  <si>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</si>
  <si>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</si>
  <si>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</si>
  <si>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</si>
  <si>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</si>
  <si>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</si>
  <si>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</si>
  <si>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</si>
  <si>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</si>
  <si>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</si>
  <si>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</si>
  <si>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</si>
  <si>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</si>
  <si>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</si>
  <si>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</si>
  <si>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</si>
  <si>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</si>
  <si>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</si>
  <si>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</si>
  <si>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</si>
  <si>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</si>
  <si>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</si>
  <si>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</si>
  <si>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</si>
  <si>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</si>
  <si>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</si>
  <si>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</si>
  <si>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</si>
  <si>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</si>
  <si>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</si>
  <si>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</si>
  <si>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</si>
  <si>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</si>
  <si>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</si>
  <si>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</si>
  <si>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</si>
  <si>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</si>
  <si>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</si>
  <si>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</si>
  <si>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</si>
  <si>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</si>
  <si>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</si>
  <si>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</si>
  <si>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</si>
  <si>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</si>
  <si>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</si>
  <si>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</si>
  <si>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</si>
  <si>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</si>
  <si>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</si>
  <si>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</si>
  <si>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</si>
  <si>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</si>
  <si>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</si>
  <si>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</si>
  <si>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</si>
  <si>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</si>
  <si>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</si>
  <si>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</si>
  <si>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</si>
  <si>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</si>
  <si>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</si>
  <si>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</si>
  <si>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</si>
  <si>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</si>
  <si>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</si>
  <si>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</si>
  <si>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</si>
  <si>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</si>
  <si>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</si>
  <si>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</si>
  <si>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</si>
  <si>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</si>
  <si>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</si>
  <si>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</si>
  <si>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</si>
  <si>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</si>
  <si>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</si>
  <si>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</si>
  <si>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</si>
  <si>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</si>
  <si>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</si>
  <si>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</si>
  <si>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</si>
  <si>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</si>
  <si>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</si>
  <si>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</si>
  <si>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</si>
  <si>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</si>
  <si>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</si>
  <si>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</si>
  <si>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</si>
  <si>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</si>
  <si>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</si>
  <si>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</si>
  <si>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</si>
  <si>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</si>
  <si>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</si>
  <si>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</si>
  <si>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</si>
  <si>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</si>
  <si>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</si>
  <si>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</si>
  <si>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</si>
  <si>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</si>
  <si>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</si>
  <si>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</si>
  <si>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</si>
  <si>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</si>
  <si>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</si>
  <si>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</si>
  <si>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</si>
  <si>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</si>
  <si>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</si>
  <si>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</si>
  <si>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</si>
  <si>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</si>
  <si>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</si>
  <si>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</si>
  <si>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</si>
  <si>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</si>
  <si>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</si>
  <si>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</si>
  <si>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</si>
  <si>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</si>
  <si>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</si>
  <si>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</si>
  <si>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</si>
  <si>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</si>
  <si>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</si>
  <si>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</si>
  <si>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</si>
  <si>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</si>
  <si>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</si>
  <si>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</si>
  <si>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</si>
  <si>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</si>
  <si>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</si>
  <si>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</si>
  <si>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</si>
  <si>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</si>
  <si>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</si>
  <si>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</si>
  <si>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</si>
  <si>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</si>
  <si>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</si>
  <si>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</si>
  <si>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</si>
  <si>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</si>
  <si>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</si>
  <si>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</si>
  <si>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</si>
  <si>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</si>
  <si>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</si>
  <si>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</si>
  <si>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</si>
  <si>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</si>
  <si>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</si>
  <si>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</si>
  <si>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</si>
  <si>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</si>
  <si>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</si>
  <si>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</si>
  <si>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</si>
  <si>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</si>
  <si>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</si>
  <si>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</si>
  <si>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</si>
  <si>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</si>
  <si>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</si>
  <si>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</si>
  <si>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</si>
  <si>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</si>
  <si>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</si>
  <si>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</si>
  <si>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</si>
  <si>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</si>
  <si>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</si>
  <si>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</si>
  <si>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</si>
  <si>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</si>
  <si>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</si>
  <si>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</si>
  <si>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</si>
  <si>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</si>
  <si>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</si>
  <si>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</si>
  <si>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</si>
  <si>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</si>
  <si>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</si>
  <si>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</si>
  <si>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</si>
  <si>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</si>
  <si>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</si>
  <si>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</si>
  <si>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</si>
  <si>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</si>
  <si>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</si>
  <si>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</si>
  <si>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</si>
  <si>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</si>
  <si>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</si>
  <si>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</si>
  <si>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</si>
  <si>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</si>
  <si>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</si>
  <si>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</si>
  <si>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</si>
  <si>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</si>
  <si>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</si>
  <si>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</si>
  <si>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</si>
  <si>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</si>
  <si>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</si>
  <si>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</si>
  <si>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</si>
  <si>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</si>
  <si>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</si>
  <si>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</si>
  <si>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</si>
  <si>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</si>
  <si>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</si>
  <si>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</si>
  <si>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</si>
  <si>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</si>
  <si>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</si>
  <si>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</si>
  <si>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</si>
  <si>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</si>
  <si>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</si>
  <si>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</si>
  <si>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</si>
  <si>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</si>
  <si>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</si>
  <si>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</si>
  <si>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</si>
  <si>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</si>
  <si>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</si>
  <si>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</si>
  <si>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</si>
  <si>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</si>
  <si>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</si>
  <si>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</si>
  <si>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</si>
  <si>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</si>
  <si>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</si>
  <si>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</si>
  <si>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</si>
  <si>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</si>
  <si>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</si>
  <si>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</si>
  <si>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</si>
  <si>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</si>
  <si>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</si>
  <si>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</si>
  <si>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</si>
  <si>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</si>
  <si>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</si>
  <si>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</si>
  <si>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</si>
  <si>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</si>
  <si>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</si>
  <si>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</si>
  <si>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</si>
  <si>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</si>
  <si>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</si>
  <si>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</si>
  <si>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</si>
  <si>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</si>
  <si>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</si>
  <si>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</si>
  <si>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</si>
  <si>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</si>
  <si>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</si>
  <si>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</si>
  <si>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</si>
  <si>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</si>
  <si>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</si>
  <si>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</si>
  <si>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</si>
  <si>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</si>
  <si>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</si>
  <si>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</si>
  <si>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</si>
  <si>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</si>
  <si>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</si>
  <si>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</si>
  <si>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</si>
  <si>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</si>
  <si>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</si>
  <si>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</si>
  <si>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</si>
  <si>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</si>
  <si>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</si>
  <si>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</si>
  <si>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</si>
  <si>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</si>
  <si>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</si>
  <si>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</si>
  <si>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</si>
  <si>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</si>
  <si>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</si>
  <si>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</si>
  <si>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</si>
  <si>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</si>
  <si>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</si>
  <si>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</si>
  <si>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</si>
  <si>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</si>
  <si>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</si>
  <si>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</si>
  <si>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</si>
  <si>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</si>
  <si>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</si>
  <si>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</si>
  <si>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</si>
  <si>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</si>
  <si>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</si>
  <si>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</si>
  <si>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</si>
  <si>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</si>
  <si>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</si>
  <si>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</si>
  <si>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</si>
  <si>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</si>
  <si>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</si>
  <si>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</si>
  <si>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</si>
  <si>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</si>
  <si>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</si>
  <si>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</si>
  <si>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</si>
  <si>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</si>
  <si>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</si>
  <si>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</si>
  <si>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</si>
  <si>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</si>
  <si>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</si>
  <si>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</si>
  <si>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</si>
  <si>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</si>
  <si>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</si>
  <si>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</si>
  <si>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</si>
  <si>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</si>
  <si>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</si>
  <si>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</si>
  <si>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</si>
  <si>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</si>
  <si>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</si>
  <si>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</si>
  <si>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</si>
  <si>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</si>
  <si>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</si>
  <si>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</si>
  <si>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</si>
  <si>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</si>
  <si>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</si>
  <si>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</si>
  <si>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</si>
  <si>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</si>
  <si>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</si>
  <si>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</si>
  <si>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</si>
  <si>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</si>
  <si>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</si>
  <si>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</si>
  <si>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</si>
  <si>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</si>
  <si>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</si>
  <si>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</si>
  <si>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</si>
  <si>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</si>
  <si>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</si>
  <si>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</si>
  <si>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</si>
  <si>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</si>
  <si>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</si>
  <si>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</si>
  <si>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</si>
  <si>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</si>
  <si>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</si>
  <si>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</si>
  <si>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</si>
  <si>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</si>
  <si>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</si>
  <si>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</si>
  <si>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</si>
  <si>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</si>
  <si>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</si>
  <si>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</si>
  <si>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</si>
  <si>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</si>
  <si>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</si>
  <si>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</si>
  <si>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</si>
  <si>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</si>
  <si>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</si>
  <si>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</si>
  <si>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</si>
  <si>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</si>
  <si>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</si>
  <si>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</si>
  <si>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</si>
  <si>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</si>
  <si>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</si>
  <si>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</si>
  <si>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</si>
  <si>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</si>
  <si>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</si>
  <si>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</si>
  <si>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</si>
  <si>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</si>
  <si>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</si>
  <si>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</si>
  <si>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</si>
  <si>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</si>
  <si>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</si>
  <si>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</si>
  <si>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</si>
  <si>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</si>
  <si>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</si>
  <si>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</si>
  <si>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</si>
  <si>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</si>
  <si>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</si>
  <si>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</si>
  <si>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</si>
  <si>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</si>
  <si>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</si>
  <si>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</si>
  <si>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</si>
  <si>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</si>
  <si>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</si>
  <si>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</si>
  <si>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</si>
  <si>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</si>
  <si>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</si>
  <si>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</si>
  <si>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</si>
  <si>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</si>
  <si>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</si>
  <si>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</si>
  <si>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</si>
  <si>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</si>
  <si>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</si>
  <si>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</si>
  <si>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</si>
  <si>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</si>
  <si>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</si>
  <si>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</si>
  <si>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</si>
  <si>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</si>
  <si>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</si>
  <si>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</si>
  <si>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</si>
  <si>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</si>
  <si>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</si>
  <si>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</si>
  <si>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</si>
  <si>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</si>
  <si>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</si>
  <si>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</si>
  <si>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</si>
  <si>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</si>
  <si>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</si>
  <si>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</si>
  <si>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</si>
  <si>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</si>
  <si>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</si>
  <si>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</si>
  <si>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</si>
  <si>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</si>
  <si>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</si>
  <si>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</si>
  <si>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</si>
  <si>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</si>
  <si>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</si>
  <si>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</si>
  <si>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</si>
  <si>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</si>
  <si>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</si>
  <si>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</si>
  <si>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</si>
  <si>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</si>
  <si>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</si>
  <si>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</si>
  <si>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</si>
  <si>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</si>
  <si>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</si>
  <si>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</si>
  <si>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</si>
  <si>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</si>
  <si>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</si>
  <si>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</si>
  <si>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</si>
  <si>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</si>
  <si>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</si>
  <si>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</si>
  <si>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</si>
  <si>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</si>
  <si>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</si>
  <si>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</si>
  <si>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</si>
  <si>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</si>
  <si>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</si>
  <si>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</si>
  <si>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</si>
  <si>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</si>
  <si>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</si>
  <si>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</si>
  <si>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</si>
  <si>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</si>
  <si>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</si>
  <si>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</si>
  <si>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</si>
  <si>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</si>
  <si>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</si>
  <si>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</si>
  <si>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</si>
  <si>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</si>
  <si>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</si>
  <si>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</si>
  <si>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</si>
  <si>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</si>
  <si>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</si>
  <si>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</si>
  <si>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</si>
  <si>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</si>
  <si>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</si>
  <si>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</si>
  <si>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</si>
  <si>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</si>
  <si>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</si>
  <si>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</si>
  <si>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</si>
  <si>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</si>
  <si>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</si>
  <si>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</si>
  <si>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</si>
  <si>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</si>
  <si>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</si>
  <si>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</si>
  <si>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</si>
  <si>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</si>
  <si>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</si>
  <si>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</si>
  <si>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</si>
  <si>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</si>
  <si>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</si>
  <si>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</si>
  <si>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</si>
  <si>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</si>
  <si>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</si>
  <si>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</si>
  <si>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</si>
  <si>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</si>
  <si>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</si>
  <si>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</si>
  <si>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</si>
  <si>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</si>
  <si>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</si>
  <si>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</si>
  <si>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</si>
  <si>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</si>
  <si>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</si>
  <si>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</si>
  <si>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</si>
  <si>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</si>
  <si>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</si>
  <si>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</si>
  <si>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</si>
  <si>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</si>
  <si>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</si>
  <si>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</si>
  <si>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</si>
  <si>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</si>
  <si>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</si>
  <si>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</si>
  <si>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</si>
  <si>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</si>
  <si>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</si>
  <si>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</si>
  <si>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</si>
  <si>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</si>
  <si>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</si>
  <si>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</si>
  <si>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</si>
  <si>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</si>
  <si>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</si>
  <si>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</si>
  <si>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</si>
  <si>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</si>
  <si>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</si>
  <si>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</si>
  <si>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</si>
  <si>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</si>
  <si>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</si>
  <si>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</si>
  <si>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</si>
  <si>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</si>
  <si>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</si>
  <si>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</si>
  <si>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</si>
  <si>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</si>
  <si>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</si>
  <si>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</si>
  <si>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</si>
  <si>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</si>
  <si>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</si>
  <si>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</si>
  <si>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</si>
  <si>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</si>
  <si>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</si>
  <si>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</si>
  <si>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</si>
  <si>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</si>
  <si>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</si>
  <si>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</si>
  <si>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</si>
  <si>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</si>
  <si>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</si>
  <si>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</si>
  <si>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</si>
  <si>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</si>
  <si>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</si>
  <si>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</si>
  <si>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</si>
  <si>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</si>
  <si>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</si>
  <si>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</si>
  <si>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</si>
  <si>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</si>
  <si>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</si>
  <si>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</si>
  <si>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</si>
  <si>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</si>
  <si>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</si>
  <si>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</si>
  <si>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</si>
  <si>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</si>
  <si>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</si>
  <si>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</si>
  <si>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</si>
  <si>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</si>
  <si>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</si>
  <si>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</si>
  <si>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</si>
  <si>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</si>
  <si>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</si>
  <si>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</si>
  <si>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</si>
  <si>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</si>
  <si>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</si>
  <si>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</si>
  <si>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</si>
  <si>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</si>
  <si>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</si>
  <si>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</si>
  <si>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</si>
  <si>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</si>
  <si>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</si>
  <si>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</si>
  <si>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</si>
  <si>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</si>
  <si>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</si>
  <si>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</si>
  <si>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</si>
  <si>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</si>
  <si>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</si>
  <si>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</si>
  <si>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</si>
  <si>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</si>
  <si>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</si>
  <si>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</si>
  <si>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</si>
  <si>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</si>
  <si>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</si>
  <si>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</si>
  <si>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</si>
  <si>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</si>
  <si>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</si>
  <si>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</si>
  <si>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</si>
  <si>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</si>
  <si>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</si>
  <si>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</si>
  <si>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</si>
  <si>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</si>
  <si>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</si>
  <si>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</si>
  <si>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</si>
  <si>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</si>
  <si>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</si>
  <si>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</si>
  <si>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</si>
  <si>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</si>
  <si>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</si>
  <si>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</si>
  <si>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</si>
  <si>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</si>
  <si>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</si>
  <si>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</si>
  <si>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</si>
  <si>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</si>
  <si>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</si>
  <si>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</si>
  <si>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</si>
  <si>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</si>
  <si>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</si>
  <si>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</si>
  <si>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</si>
  <si>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</si>
  <si>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</si>
  <si>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</si>
  <si>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</si>
  <si>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</si>
  <si>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</si>
  <si>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</si>
  <si>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</si>
  <si>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</si>
  <si>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</si>
  <si>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</si>
  <si>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</si>
  <si>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</si>
  <si>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</si>
  <si>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</si>
  <si>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</si>
  <si>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</si>
  <si>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</si>
  <si>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</si>
  <si>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</si>
  <si>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</si>
  <si>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</si>
  <si>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</si>
  <si>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</si>
  <si>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</si>
  <si>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</si>
  <si>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</si>
  <si>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</si>
  <si>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</si>
  <si>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</si>
  <si>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</si>
  <si>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</si>
  <si>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</si>
  <si>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</si>
  <si>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</si>
  <si>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</si>
  <si>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</si>
  <si>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</si>
  <si>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</si>
  <si>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</si>
  <si>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</si>
  <si>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</si>
  <si>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</si>
  <si>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</si>
  <si>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</si>
  <si>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</si>
  <si>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</si>
  <si>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</si>
  <si>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</si>
  <si>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</si>
  <si>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</si>
  <si>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</si>
  <si>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</si>
  <si>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</si>
  <si>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</si>
  <si>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</si>
  <si>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</si>
  <si>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</si>
  <si>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</si>
  <si>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</si>
  <si>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</si>
  <si>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</si>
  <si>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</si>
  <si>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</si>
  <si>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</si>
  <si>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</si>
  <si>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</si>
  <si>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</si>
  <si>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</si>
  <si>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</si>
  <si>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</si>
  <si>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</si>
  <si>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</si>
  <si>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</si>
  <si>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</si>
  <si>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</si>
  <si>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</si>
  <si>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</si>
  <si>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</si>
  <si>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</si>
  <si>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</si>
  <si>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</si>
  <si>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</si>
  <si>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</si>
  <si>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</si>
  <si>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</si>
  <si>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</si>
  <si>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</si>
  <si>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</si>
  <si>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</si>
  <si>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</si>
  <si>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</si>
  <si>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</si>
  <si>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</si>
  <si>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</si>
  <si>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</si>
  <si>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</si>
  <si>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</si>
  <si>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</si>
  <si>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</si>
  <si>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</si>
  <si>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</si>
  <si>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</si>
  <si>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</si>
  <si>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</si>
  <si>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</si>
  <si>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</si>
  <si>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</si>
  <si>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</si>
  <si>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</si>
  <si>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</si>
  <si>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</si>
  <si>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</si>
  <si>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</si>
  <si>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</si>
  <si>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</si>
  <si>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</si>
  <si>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</si>
  <si>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</si>
  <si>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</si>
  <si>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</si>
  <si>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</si>
  <si>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</si>
  <si>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</si>
  <si>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</si>
  <si>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</si>
  <si>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</si>
  <si>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</si>
  <si>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</si>
  <si>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</si>
  <si>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</si>
  <si>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</si>
  <si>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</si>
  <si>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</si>
  <si>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</si>
  <si>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</si>
  <si>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</si>
  <si>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</si>
  <si>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</si>
  <si>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</si>
  <si>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</si>
  <si>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</si>
  <si>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</si>
  <si>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</si>
  <si>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</si>
  <si>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</si>
  <si>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</si>
  <si>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</si>
  <si>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</si>
  <si>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</si>
  <si>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</si>
  <si>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</si>
  <si>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</si>
  <si>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</si>
  <si>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</si>
  <si>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</si>
  <si>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</si>
  <si>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</si>
  <si>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</si>
  <si>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</si>
  <si>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</si>
  <si>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</si>
  <si>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</si>
  <si>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</si>
  <si>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</si>
  <si>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</si>
  <si>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</si>
  <si>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</si>
  <si>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</si>
  <si>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</si>
  <si>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</si>
  <si>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</si>
  <si>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</si>
  <si>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</si>
  <si>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</si>
  <si>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</si>
  <si>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</si>
  <si>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</si>
  <si>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</si>
  <si>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</si>
  <si>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</si>
  <si>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</si>
  <si>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</si>
  <si>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</si>
  <si>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</si>
  <si>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</si>
  <si>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</si>
  <si>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</si>
  <si>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</si>
  <si>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</si>
  <si>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</si>
  <si>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</si>
  <si>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</si>
  <si>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</si>
  <si>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</si>
  <si>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</si>
  <si>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</si>
  <si>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</si>
  <si>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</si>
  <si>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</si>
  <si>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</si>
  <si>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</si>
  <si>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</si>
  <si>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</si>
  <si>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</si>
  <si>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</si>
  <si>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</si>
  <si>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</si>
  <si>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</si>
  <si>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</si>
  <si>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</si>
  <si>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</si>
  <si>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</si>
  <si>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</si>
  <si>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</si>
  <si>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</si>
  <si>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</si>
  <si>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</si>
  <si>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</si>
  <si>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</si>
  <si>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</si>
  <si>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</si>
  <si>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</si>
  <si>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</si>
  <si>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</si>
  <si>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</si>
  <si>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</si>
  <si>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</si>
  <si>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</si>
  <si>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</si>
  <si>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</si>
  <si>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</si>
  <si>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</si>
  <si>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</si>
  <si>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</si>
  <si>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</si>
  <si>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</si>
  <si>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</si>
  <si>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</si>
  <si>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</si>
  <si>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</si>
  <si>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</si>
  <si>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</si>
  <si>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</si>
  <si>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</si>
  <si>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</si>
  <si>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</si>
  <si>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</si>
  <si>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</si>
  <si>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</si>
  <si>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</si>
  <si>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</si>
  <si>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</si>
  <si>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</si>
  <si>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</si>
  <si>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</si>
  <si>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</si>
  <si>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</si>
  <si>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</si>
  <si>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</si>
  <si>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</si>
  <si>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</si>
  <si>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</si>
  <si>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</si>
  <si>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</si>
  <si>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</si>
  <si>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</si>
  <si>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</si>
  <si>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</si>
  <si>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</si>
  <si>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</si>
  <si>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</si>
  <si>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</si>
  <si>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</si>
  <si>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</si>
  <si>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</si>
  <si>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</si>
  <si>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</si>
  <si>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</si>
  <si>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</si>
  <si>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</si>
  <si>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</si>
  <si>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</si>
  <si>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</si>
  <si>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</si>
  <si>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</si>
  <si>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</si>
  <si>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</si>
  <si>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</si>
  <si>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</si>
  <si>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</si>
  <si>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</si>
  <si>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</si>
  <si>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</si>
  <si>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</si>
  <si>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</si>
  <si>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</si>
  <si>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</si>
  <si>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</si>
  <si>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</si>
  <si>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</si>
  <si>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</si>
  <si>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</si>
  <si>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</si>
  <si>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</si>
  <si>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</si>
  <si>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</si>
  <si>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</si>
  <si>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</si>
  <si>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</si>
  <si>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</si>
  <si>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</si>
  <si>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</si>
  <si>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</si>
  <si>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</si>
  <si>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</si>
  <si>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</si>
  <si>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</si>
  <si>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</si>
  <si>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</si>
  <si>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</si>
  <si>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</si>
  <si>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</si>
  <si>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</si>
  <si>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</si>
  <si>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</si>
  <si>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</si>
  <si>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</si>
  <si>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</si>
  <si>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</si>
  <si>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</si>
  <si>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</si>
  <si>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</si>
  <si>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</si>
  <si>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</si>
  <si>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</si>
  <si>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</si>
  <si>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</si>
  <si>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</si>
  <si>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</si>
  <si>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</si>
  <si>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</si>
  <si>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</si>
  <si>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</si>
  <si>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</si>
  <si>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</si>
  <si>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</si>
  <si>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</si>
  <si>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</si>
  <si>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</si>
  <si>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</si>
  <si>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</si>
  <si>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</si>
  <si>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</si>
  <si>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</si>
  <si>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</si>
  <si>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</si>
  <si>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</si>
  <si>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</si>
  <si>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</si>
  <si>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</si>
  <si>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</si>
  <si>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</si>
  <si>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</si>
  <si>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</si>
  <si>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</si>
  <si>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</si>
  <si>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</si>
  <si>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</si>
  <si>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</si>
  <si>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</si>
  <si>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</si>
  <si>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</si>
  <si>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</si>
  <si>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</si>
  <si>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</si>
  <si>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</si>
  <si>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</si>
  <si>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</si>
  <si>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</si>
  <si>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</si>
  <si>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</si>
  <si>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</si>
  <si>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</si>
  <si>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</si>
  <si>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</si>
  <si>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</si>
  <si>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</si>
  <si>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</si>
  <si>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</si>
  <si>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</si>
  <si>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</si>
  <si>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</si>
  <si>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</si>
  <si>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</si>
  <si>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</si>
  <si>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</si>
  <si>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</si>
  <si>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</si>
  <si>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</si>
  <si>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</si>
  <si>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</si>
  <si>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</si>
  <si>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</si>
  <si>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</si>
  <si>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</si>
  <si>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</si>
  <si>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</si>
  <si>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</si>
  <si>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</si>
  <si>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</si>
  <si>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</si>
  <si>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</si>
  <si>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</si>
  <si>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</si>
  <si>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</si>
  <si>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</si>
  <si>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</si>
  <si>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</si>
  <si>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</si>
  <si>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</si>
  <si>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</si>
  <si>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</si>
  <si>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</si>
  <si>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</si>
  <si>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</si>
  <si>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</si>
  <si>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</si>
  <si>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</si>
  <si>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</si>
  <si>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</si>
  <si>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</si>
  <si>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</si>
  <si>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</si>
  <si>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</si>
  <si>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</si>
  <si>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</si>
  <si>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</si>
  <si>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</si>
  <si>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</si>
  <si>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</si>
  <si>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</si>
  <si>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</si>
  <si>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</si>
  <si>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</si>
  <si>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</si>
  <si>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</si>
  <si>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</si>
  <si>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</si>
  <si>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</si>
  <si>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</si>
  <si>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</si>
  <si>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</si>
  <si>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</si>
  <si>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</si>
  <si>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</si>
  <si>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</si>
  <si>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</si>
  <si>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</si>
  <si>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</si>
  <si>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</si>
  <si>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</si>
  <si>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</si>
  <si>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</si>
  <si>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</si>
  <si>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</si>
  <si>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</si>
  <si>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</si>
  <si>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</si>
  <si>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</si>
  <si>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</si>
  <si>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</si>
  <si>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</si>
  <si>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</si>
  <si>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</si>
  <si>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</si>
  <si>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</si>
  <si>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</si>
  <si>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</si>
  <si>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</si>
  <si>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</si>
  <si>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</si>
  <si>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</si>
  <si>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</si>
  <si>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</si>
  <si>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</si>
  <si>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</si>
  <si>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</si>
  <si>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</si>
  <si>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</si>
  <si>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</si>
  <si>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</si>
  <si>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</si>
  <si>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</si>
  <si>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</si>
  <si>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</si>
  <si>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</si>
  <si>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</si>
  <si>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</si>
  <si>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</si>
  <si>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</si>
  <si>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</si>
  <si>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</si>
  <si>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</si>
  <si>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</si>
  <si>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</si>
  <si>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</si>
  <si>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</si>
  <si>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</si>
  <si>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</si>
  <si>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</si>
  <si>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</si>
  <si>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</si>
  <si>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</si>
  <si>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</si>
  <si>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</si>
  <si>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</si>
  <si>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</si>
  <si>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</si>
  <si>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</si>
  <si>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</si>
  <si>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</si>
  <si>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</si>
  <si>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</si>
  <si>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</si>
  <si>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</si>
  <si>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</si>
  <si>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</si>
  <si>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</si>
  <si>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</si>
  <si>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</si>
  <si>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</si>
  <si>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</si>
  <si>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</si>
  <si>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</si>
  <si>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</si>
  <si>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</si>
  <si>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</si>
  <si>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</si>
  <si>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</si>
  <si>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</si>
  <si>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</si>
  <si>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</si>
  <si>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</si>
  <si>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</si>
  <si>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</si>
  <si>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</si>
  <si>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</si>
  <si>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</si>
  <si>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</si>
  <si>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</si>
  <si>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</si>
  <si>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</si>
  <si>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</si>
  <si>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</si>
  <si>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</si>
  <si>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</si>
  <si>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</si>
  <si>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</si>
  <si>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</si>
  <si>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</si>
  <si>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</si>
  <si>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</si>
  <si>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</si>
  <si>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</si>
  <si>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</si>
  <si>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</si>
  <si>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</si>
  <si>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</si>
  <si>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</si>
  <si>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</si>
  <si>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</si>
  <si>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</si>
  <si>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</si>
  <si>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</si>
  <si>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</si>
  <si>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</si>
  <si>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</si>
  <si>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</si>
  <si>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</si>
  <si>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</si>
  <si>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</si>
  <si>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</si>
  <si>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</si>
  <si>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</si>
  <si>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</si>
  <si>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</si>
  <si>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</si>
  <si>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</si>
  <si>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</si>
  <si>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</si>
  <si>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</si>
  <si>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</si>
  <si>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</si>
  <si>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</si>
  <si>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</si>
  <si>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</si>
  <si>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</si>
  <si>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</si>
  <si>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</si>
  <si>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</si>
  <si>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</si>
  <si>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</si>
  <si>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</si>
  <si>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</si>
  <si>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</si>
  <si>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</si>
  <si>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</si>
  <si>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</si>
  <si>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</si>
  <si>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</si>
  <si>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</si>
  <si>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</si>
  <si>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</si>
  <si>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</si>
  <si>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</si>
  <si>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</si>
  <si>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</si>
  <si>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</si>
  <si>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</si>
  <si>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</si>
  <si>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</si>
  <si>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</si>
  <si>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</si>
  <si>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</si>
  <si>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</si>
  <si>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</si>
  <si>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</si>
  <si>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</si>
  <si>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</si>
  <si>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</si>
  <si>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</si>
  <si>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</si>
  <si>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</si>
  <si>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</si>
  <si>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</si>
  <si>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</si>
  <si>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</si>
  <si>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</si>
  <si>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</si>
  <si>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</si>
  <si>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</si>
  <si>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</si>
  <si>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</si>
  <si>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</si>
  <si>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</si>
  <si>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</si>
  <si>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</si>
  <si>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</si>
  <si>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</si>
  <si>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</si>
  <si>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</si>
  <si>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</si>
  <si>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</si>
  <si>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</si>
  <si>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</si>
  <si>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</si>
  <si>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</si>
  <si>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</si>
  <si>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</si>
  <si>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</si>
  <si>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</si>
  <si>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</si>
  <si>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</si>
  <si>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</si>
  <si>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</si>
  <si>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</si>
  <si>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</si>
  <si>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</si>
  <si>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</si>
  <si>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</si>
  <si>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</si>
  <si>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</si>
  <si>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</si>
  <si>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</si>
  <si>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</si>
  <si>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</si>
  <si>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</si>
  <si>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</si>
  <si>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</si>
  <si>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</si>
  <si>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</si>
  <si>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</si>
  <si>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</si>
  <si>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</si>
  <si>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</si>
  <si>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</si>
  <si>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</si>
  <si>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</si>
  <si>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</si>
  <si>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</si>
  <si>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</si>
  <si>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</si>
  <si>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</si>
  <si>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</si>
  <si>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</si>
  <si>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</si>
  <si>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</si>
  <si>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</si>
  <si>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</si>
  <si>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</si>
  <si>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</si>
  <si>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</si>
  <si>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</si>
  <si>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</si>
  <si>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</si>
  <si>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</si>
  <si>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</si>
  <si>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</si>
  <si>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</si>
  <si>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</si>
  <si>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</si>
  <si>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</si>
  <si>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</si>
  <si>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</si>
  <si>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</si>
  <si>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</si>
  <si>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</si>
  <si>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</si>
  <si>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</si>
  <si>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</si>
  <si>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</si>
  <si>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</si>
  <si>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</si>
  <si>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</si>
  <si>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</si>
  <si>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</si>
  <si>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</si>
  <si>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</si>
  <si>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</si>
  <si>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</si>
  <si>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</si>
  <si>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</si>
  <si>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</si>
  <si>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</si>
  <si>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</si>
  <si>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</si>
  <si>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</si>
  <si>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</si>
  <si>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</si>
  <si>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</si>
  <si>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</si>
  <si>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</si>
  <si>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</si>
  <si>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</si>
  <si>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</si>
  <si>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</si>
  <si>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</si>
  <si>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</si>
  <si>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</si>
  <si>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</si>
  <si>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</si>
  <si>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</si>
  <si>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</si>
  <si>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</si>
  <si>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</si>
  <si>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</si>
  <si>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</si>
  <si>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</si>
  <si>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</si>
  <si>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</si>
  <si>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</si>
  <si>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</si>
  <si>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</si>
  <si>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</si>
  <si>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</si>
  <si>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</si>
  <si>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</si>
  <si>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</si>
  <si>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</si>
  <si>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</si>
  <si>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</si>
  <si>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</si>
  <si>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</si>
  <si>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</si>
  <si>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</si>
  <si>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</si>
  <si>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</si>
  <si>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</si>
  <si>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</si>
  <si>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</si>
  <si>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</si>
  <si>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</si>
  <si>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</si>
  <si>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</si>
  <si>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</si>
  <si>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</si>
  <si>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</si>
  <si>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</si>
  <si>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</si>
  <si>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</si>
  <si>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</si>
  <si>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</si>
  <si>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</si>
  <si>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</si>
  <si>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</si>
  <si>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</si>
  <si>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</si>
  <si>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</si>
  <si>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</si>
  <si>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</si>
  <si>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</si>
  <si>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</si>
  <si>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</si>
  <si>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</si>
  <si>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</si>
  <si>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</si>
  <si>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</si>
  <si>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</si>
  <si>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</si>
  <si>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</si>
  <si>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</si>
  <si>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</si>
  <si>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</si>
  <si>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</si>
  <si>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</si>
  <si>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</si>
  <si>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</si>
  <si>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</si>
  <si>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</si>
  <si>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</si>
  <si>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</si>
  <si>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</si>
  <si>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</si>
  <si>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</si>
  <si>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</si>
  <si>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</si>
  <si>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</si>
  <si>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</si>
  <si>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</si>
  <si>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</si>
  <si>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</si>
  <si>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</si>
  <si>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</si>
  <si>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</si>
  <si>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</si>
  <si>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</si>
  <si>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</si>
  <si>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</si>
  <si>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</si>
  <si>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</si>
  <si>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</si>
  <si>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</si>
  <si>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</si>
  <si>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</si>
  <si>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</si>
  <si>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</si>
  <si>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</si>
  <si>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</si>
  <si>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</si>
  <si>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</si>
  <si>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</si>
  <si>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</si>
  <si>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</si>
  <si>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</si>
  <si>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</si>
  <si>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</si>
  <si>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</si>
  <si>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</si>
  <si>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</si>
  <si>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</si>
  <si>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</si>
  <si>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</si>
  <si>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</si>
  <si>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</si>
  <si>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</si>
  <si>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</si>
  <si>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</si>
  <si>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</si>
  <si>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</si>
  <si>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</si>
  <si>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</si>
  <si>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</si>
  <si>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</si>
  <si>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</si>
  <si>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</si>
  <si>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</si>
  <si>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</si>
  <si>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</si>
  <si>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</si>
  <si>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</si>
  <si>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</si>
  <si>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</si>
  <si>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</si>
  <si>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</si>
  <si>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</si>
  <si>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</si>
  <si>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</si>
  <si>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</si>
  <si>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</si>
  <si>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</si>
  <si>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</si>
  <si>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</si>
  <si>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</si>
  <si>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</si>
  <si>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</si>
  <si>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</si>
  <si>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</si>
  <si>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</si>
  <si>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</si>
  <si>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</si>
  <si>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</si>
  <si>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</si>
  <si>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</si>
  <si>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</si>
  <si>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</si>
  <si>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</si>
  <si>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</si>
  <si>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</si>
  <si>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</si>
  <si>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</si>
  <si>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</si>
  <si>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</si>
  <si>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</si>
  <si>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</si>
  <si>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</si>
  <si>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</si>
  <si>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</si>
  <si>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</si>
  <si>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</si>
  <si>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</si>
  <si>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</si>
  <si>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</si>
  <si>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</si>
  <si>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</si>
  <si>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</si>
  <si>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</si>
  <si>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</si>
  <si>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</si>
  <si>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</si>
  <si>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</si>
  <si>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</si>
  <si>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</si>
  <si>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</si>
  <si>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</si>
  <si>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</si>
  <si>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</si>
  <si>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</si>
  <si>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</si>
  <si>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</si>
  <si>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</si>
  <si>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</si>
  <si>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</si>
  <si>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</si>
  <si>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</si>
  <si>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</si>
  <si>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</si>
  <si>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</si>
  <si>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</si>
  <si>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</si>
  <si>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</si>
  <si>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</si>
  <si>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</si>
  <si>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</si>
  <si>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</si>
  <si>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</si>
  <si>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</si>
  <si>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</si>
  <si>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</si>
  <si>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</si>
  <si>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</si>
  <si>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</si>
  <si>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</si>
  <si>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</si>
  <si>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</si>
  <si>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</si>
  <si>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</si>
  <si>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</si>
  <si>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</si>
  <si>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</si>
  <si>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</si>
  <si>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</si>
  <si>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</si>
  <si>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</si>
  <si>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</si>
  <si>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</si>
  <si>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</si>
  <si>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</si>
  <si>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</si>
  <si>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</si>
  <si>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</si>
  <si>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</si>
  <si>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</si>
  <si>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</si>
  <si>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</si>
  <si>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</si>
  <si>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</si>
  <si>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</si>
  <si>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</si>
  <si>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</si>
  <si>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</si>
  <si>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</si>
  <si>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</si>
  <si>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</si>
  <si>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</si>
  <si>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</si>
  <si>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</si>
  <si>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</si>
  <si>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</si>
  <si>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</si>
  <si>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</si>
  <si>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</si>
  <si>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</si>
  <si>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</si>
  <si>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</si>
  <si>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</si>
  <si>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</si>
  <si>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</si>
  <si>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</si>
  <si>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</si>
  <si>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</si>
  <si>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</si>
  <si>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</si>
  <si>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</si>
  <si>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</si>
  <si>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</si>
  <si>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</si>
  <si>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</si>
  <si>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</si>
  <si>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</si>
  <si>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</si>
  <si>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</si>
  <si>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</si>
  <si>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</si>
  <si>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</si>
  <si>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</si>
  <si>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</si>
  <si>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</si>
  <si>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</si>
  <si>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</si>
  <si>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</si>
  <si>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</si>
  <si>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</si>
  <si>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</si>
  <si>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</si>
  <si>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</si>
  <si>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</si>
  <si>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</si>
  <si>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</si>
  <si>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</si>
  <si>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</si>
  <si>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</si>
  <si>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</si>
  <si>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</si>
  <si>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</si>
  <si>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</si>
  <si>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</si>
  <si>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</si>
  <si>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</si>
  <si>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</si>
  <si>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</si>
  <si>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</si>
  <si>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</si>
  <si>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</si>
  <si>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</si>
  <si>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</si>
  <si>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</si>
  <si>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</si>
  <si>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</si>
  <si>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</si>
  <si>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</si>
  <si>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</si>
  <si>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</si>
  <si>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</si>
  <si>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</si>
  <si>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</si>
  <si>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</si>
  <si>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</si>
  <si>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</si>
  <si>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</si>
  <si>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</si>
  <si>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</si>
  <si>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</si>
  <si>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</si>
  <si>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</si>
  <si>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</si>
  <si>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</si>
  <si>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</si>
  <si>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</si>
  <si>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</si>
  <si>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</si>
  <si>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</si>
  <si>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</si>
  <si>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</si>
  <si>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</si>
  <si>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</si>
  <si>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</si>
  <si>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</si>
  <si>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</si>
  <si>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</si>
  <si>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</si>
  <si>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</si>
  <si>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</si>
  <si>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</si>
  <si>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</si>
  <si>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</si>
  <si>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</si>
  <si>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</si>
  <si>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</si>
  <si>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</si>
  <si>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</si>
  <si>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</si>
  <si>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</si>
  <si>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</si>
  <si>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</si>
  <si>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</si>
  <si>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</si>
  <si>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</si>
  <si>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</si>
  <si>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</si>
  <si>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</si>
  <si>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</si>
  <si>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</si>
  <si>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</si>
  <si>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</si>
  <si>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</si>
  <si>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</si>
  <si>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</si>
  <si>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</si>
  <si>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</si>
  <si>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</si>
  <si>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</si>
  <si>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</si>
  <si>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</si>
  <si>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</si>
  <si>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</si>
  <si>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</si>
  <si>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</si>
  <si>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</si>
  <si>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</si>
  <si>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</si>
  <si>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</si>
  <si>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</si>
  <si>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</si>
  <si>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</si>
  <si>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</si>
  <si>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</si>
  <si>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</si>
  <si>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</si>
  <si>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</si>
  <si>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</si>
  <si>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</si>
  <si>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</si>
  <si>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</si>
  <si>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</si>
  <si>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</si>
  <si>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</si>
  <si>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</si>
  <si>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</si>
  <si>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</si>
  <si>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</si>
  <si>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</si>
  <si>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</si>
  <si>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</si>
  <si>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</si>
  <si>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</si>
  <si>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</si>
  <si>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</si>
  <si>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</si>
  <si>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</si>
  <si>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</si>
  <si>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</si>
  <si>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</si>
  <si>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</si>
  <si>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</si>
  <si>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</si>
  <si>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</si>
  <si>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</si>
  <si>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</si>
  <si>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</si>
  <si>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</si>
  <si>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</si>
  <si>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</si>
  <si>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</si>
  <si>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</si>
  <si>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</si>
  <si>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</si>
  <si>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</si>
  <si>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</si>
  <si>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</si>
  <si>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</si>
  <si>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</si>
  <si>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</si>
  <si>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</si>
  <si>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</si>
  <si>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</si>
  <si>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</si>
  <si>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</si>
  <si>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</si>
  <si>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</si>
  <si>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</si>
  <si>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</si>
  <si>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</si>
  <si>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</si>
  <si>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</si>
  <si>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</si>
  <si>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</si>
  <si>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</si>
  <si>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</si>
  <si>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</si>
  <si>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</si>
  <si>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</si>
  <si>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</si>
  <si>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</si>
  <si>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</si>
  <si>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</si>
  <si>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</si>
  <si>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</si>
  <si>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</si>
  <si>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</si>
  <si>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</si>
  <si>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</si>
  <si>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</si>
  <si>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</si>
  <si>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</si>
  <si>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</si>
  <si>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</si>
  <si>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</si>
  <si>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</si>
  <si>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</si>
  <si>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</si>
  <si>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</si>
  <si>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</si>
  <si>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</si>
  <si>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</si>
  <si>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</si>
  <si>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</si>
  <si>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</si>
  <si>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</si>
  <si>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</si>
  <si>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</si>
  <si>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</si>
  <si>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</si>
  <si>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</si>
  <si>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</si>
  <si>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</si>
  <si>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</si>
  <si>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</si>
  <si>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</si>
  <si>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</si>
  <si>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</si>
  <si>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</si>
  <si>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</si>
  <si>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</si>
  <si>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</si>
  <si>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</si>
  <si>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</si>
  <si>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</si>
  <si>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</si>
  <si>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</si>
  <si>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</si>
  <si>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</si>
  <si>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</si>
  <si>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</si>
  <si>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</si>
  <si>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</si>
  <si>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</si>
  <si>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</si>
  <si>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</si>
  <si>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</si>
  <si>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</si>
  <si>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</si>
  <si>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</si>
  <si>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</si>
  <si>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</si>
  <si>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</si>
  <si>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</si>
  <si>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</si>
  <si>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</si>
  <si>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</si>
  <si>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</si>
  <si>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</si>
  <si>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</si>
  <si>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</si>
  <si>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</si>
  <si>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</si>
  <si>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</si>
  <si>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</si>
  <si>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</si>
  <si>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</si>
  <si>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</si>
  <si>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</si>
  <si>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</si>
  <si>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</si>
  <si>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</si>
  <si>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</si>
  <si>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</si>
  <si>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</si>
  <si>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</si>
  <si>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</si>
  <si>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</si>
  <si>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</si>
  <si>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</si>
  <si>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</si>
  <si>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</si>
  <si>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</si>
  <si>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</si>
  <si>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</si>
  <si>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</si>
  <si>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</si>
  <si>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</si>
  <si>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</si>
  <si>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</si>
  <si>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</si>
  <si>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</si>
  <si>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</si>
  <si>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</si>
  <si>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</si>
  <si>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</si>
  <si>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</si>
  <si>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</si>
  <si>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</si>
  <si>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</si>
  <si>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</si>
  <si>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</si>
  <si>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</si>
  <si>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</si>
  <si>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</si>
  <si>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</si>
  <si>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</si>
  <si>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</si>
  <si>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</si>
  <si>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</si>
  <si>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</si>
  <si>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</si>
  <si>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</si>
  <si>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</si>
  <si>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</si>
  <si>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</si>
  <si>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</si>
  <si>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</si>
  <si>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</si>
  <si>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</si>
  <si>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</si>
  <si>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</si>
  <si>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</si>
  <si>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</si>
  <si>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</si>
  <si>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</si>
  <si>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</si>
  <si>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</si>
  <si>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</si>
  <si>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</si>
  <si>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</si>
  <si>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</si>
  <si>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</si>
  <si>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</si>
  <si>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</si>
  <si>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</si>
  <si>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</si>
  <si>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</si>
  <si>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</si>
  <si>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</si>
  <si>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</si>
  <si>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</si>
  <si>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</si>
  <si>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</si>
  <si>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</si>
  <si>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</si>
  <si>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</si>
  <si>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</si>
  <si>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</si>
  <si>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</si>
  <si>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</si>
  <si>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</si>
  <si>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</si>
  <si>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</si>
  <si>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</si>
  <si>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</si>
  <si>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</si>
  <si>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</si>
  <si>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</si>
  <si>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</si>
  <si>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</si>
  <si>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</si>
  <si>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</si>
  <si>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</si>
  <si>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</si>
  <si>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</si>
  <si>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</si>
  <si>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</si>
  <si>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</si>
  <si>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</si>
  <si>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</si>
  <si>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</si>
  <si>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</si>
  <si>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</si>
  <si>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</si>
  <si>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</si>
  <si>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</si>
  <si>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</si>
  <si>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</si>
  <si>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</si>
  <si>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</si>
  <si>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</si>
  <si>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</si>
  <si>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</si>
  <si>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</si>
  <si>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</si>
  <si>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</si>
  <si>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</si>
  <si>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</si>
  <si>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</si>
  <si>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</si>
  <si>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</si>
  <si>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</si>
  <si>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</si>
  <si>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</si>
  <si>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</si>
  <si>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</si>
  <si>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</si>
  <si>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</si>
  <si>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</si>
  <si>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</si>
  <si>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</si>
  <si>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</si>
  <si>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</si>
  <si>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</si>
  <si>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</si>
  <si>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</si>
  <si>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</si>
  <si>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</si>
  <si>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</si>
  <si>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</si>
  <si>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</si>
  <si>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</si>
  <si>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</si>
  <si>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</si>
  <si>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</si>
  <si>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</si>
  <si>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</si>
  <si>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</si>
  <si>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</si>
  <si>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</si>
  <si>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</si>
  <si>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</si>
  <si>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</si>
  <si>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</si>
  <si>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</si>
  <si>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</si>
  <si>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</si>
  <si>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</si>
  <si>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</si>
  <si>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</si>
  <si>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</si>
  <si>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</si>
  <si>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</si>
  <si>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</si>
  <si>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</si>
  <si>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</si>
  <si>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</si>
  <si>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</si>
  <si>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</si>
  <si>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</si>
  <si>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</si>
  <si>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</si>
  <si>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</si>
  <si>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</si>
  <si>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</si>
  <si>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</si>
  <si>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</si>
  <si>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</si>
  <si>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</si>
  <si>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</si>
  <si>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</si>
  <si>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</si>
  <si>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</si>
  <si>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</si>
  <si>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</si>
  <si>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</si>
  <si>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</si>
  <si>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</si>
  <si>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</si>
  <si>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</si>
  <si>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</si>
  <si>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</si>
  <si>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</si>
  <si>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</si>
  <si>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</si>
  <si>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</si>
  <si>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</si>
  <si>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</si>
  <si>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</si>
  <si>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</si>
  <si>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</si>
  <si>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</si>
  <si>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</si>
  <si>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</si>
  <si>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</si>
  <si>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</si>
  <si>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</si>
  <si>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</si>
  <si>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</si>
  <si>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</si>
  <si>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</si>
  <si>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</si>
  <si>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</si>
  <si>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</si>
  <si>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</si>
  <si>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</si>
  <si>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</si>
  <si>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</si>
  <si>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</si>
  <si>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</si>
  <si>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</si>
  <si>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</si>
  <si>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</si>
  <si>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</si>
  <si>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</si>
  <si>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</si>
  <si>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</si>
  <si>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</si>
  <si>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</si>
  <si>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</si>
  <si>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</si>
  <si>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</si>
  <si>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</si>
  <si>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</si>
  <si>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</si>
  <si>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</si>
  <si>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</si>
  <si>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</si>
  <si>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</si>
  <si>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</si>
  <si>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</si>
  <si>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</si>
  <si>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</si>
  <si>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</si>
  <si>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</si>
  <si>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</si>
  <si>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</si>
  <si>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</si>
  <si>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</si>
  <si>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</si>
  <si>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</si>
  <si>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</si>
  <si>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</si>
  <si>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</si>
  <si>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</si>
  <si>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</si>
  <si>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</si>
  <si>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</si>
  <si>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</si>
  <si>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</si>
  <si>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</si>
  <si>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</si>
  <si>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</si>
  <si>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</si>
  <si>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</si>
  <si>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</si>
  <si>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</si>
  <si>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</si>
  <si>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</si>
  <si>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</si>
  <si>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</si>
  <si>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</si>
  <si>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</si>
  <si>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</si>
  <si>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</si>
  <si>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</si>
  <si>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</si>
  <si>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</si>
  <si>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</si>
  <si>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</si>
  <si>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</si>
  <si>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</si>
  <si>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</si>
  <si>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</si>
  <si>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</si>
  <si>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</si>
  <si>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</si>
  <si>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</si>
  <si>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</si>
  <si>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</si>
  <si>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</si>
  <si>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</si>
  <si>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</si>
  <si>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</si>
  <si>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</si>
  <si>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</si>
  <si>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</si>
  <si>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</si>
  <si>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</si>
  <si>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</si>
  <si>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</si>
  <si>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</si>
  <si>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</si>
  <si>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</si>
  <si>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</si>
  <si>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</si>
  <si>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</si>
  <si>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</si>
  <si>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</si>
  <si>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</si>
  <si>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</si>
  <si>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</si>
  <si>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</si>
  <si>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</si>
  <si>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</si>
  <si>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</si>
  <si>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</si>
  <si>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</si>
  <si>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</si>
  <si>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</si>
  <si>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</si>
  <si>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</si>
  <si>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</si>
  <si>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</si>
  <si>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</si>
  <si>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</si>
  <si>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</si>
  <si>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</si>
  <si>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</si>
  <si>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</si>
  <si>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</si>
  <si>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</si>
  <si>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</si>
  <si>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</si>
  <si>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</si>
  <si>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</si>
  <si>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</si>
  <si>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</si>
  <si>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</si>
  <si>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</si>
  <si>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</si>
  <si>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</si>
  <si>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</si>
  <si>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</si>
  <si>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</si>
  <si>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</si>
  <si>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</si>
  <si>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</si>
  <si>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</si>
  <si>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</si>
  <si>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</si>
  <si>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</si>
  <si>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</si>
  <si>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</si>
  <si>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</si>
  <si>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</si>
  <si>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</si>
  <si>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</si>
  <si>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</si>
  <si>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</si>
  <si>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</si>
  <si>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</si>
  <si>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</si>
  <si>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</si>
  <si>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</si>
  <si>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</si>
  <si>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</si>
  <si>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</si>
  <si>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</si>
  <si>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</si>
  <si>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</si>
  <si>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</si>
  <si>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</si>
  <si>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</si>
  <si>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</si>
  <si>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</si>
  <si>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</si>
  <si>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</si>
  <si>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</si>
  <si>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</si>
  <si>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</si>
  <si>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</si>
  <si>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</si>
  <si>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</si>
  <si>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</si>
  <si>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</si>
  <si>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</si>
  <si>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</si>
  <si>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</si>
  <si>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</si>
  <si>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</si>
  <si>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</si>
  <si>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</si>
  <si>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</si>
  <si>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</si>
  <si>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</si>
  <si>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</si>
  <si>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</si>
  <si>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</si>
  <si>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</si>
  <si>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</si>
  <si>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</si>
  <si>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</si>
  <si>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</si>
  <si>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</si>
  <si>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</si>
  <si>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</si>
  <si>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</si>
  <si>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</si>
  <si>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</si>
  <si>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</si>
  <si>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</si>
  <si>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</si>
  <si>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</si>
  <si>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</si>
  <si>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</si>
  <si>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</si>
  <si>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</si>
  <si>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</si>
  <si>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</si>
  <si>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</si>
  <si>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</si>
  <si>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</si>
  <si>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</si>
  <si>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</si>
  <si>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</si>
  <si>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</si>
  <si>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</si>
  <si>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</si>
  <si>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</si>
  <si>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</si>
  <si>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</si>
  <si>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</si>
  <si>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</si>
  <si>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</si>
  <si>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</si>
  <si>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</si>
  <si>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</si>
  <si>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</si>
  <si>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</si>
  <si>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</si>
  <si>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</si>
  <si>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</si>
  <si>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</si>
  <si>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</si>
  <si>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</si>
  <si>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</si>
  <si>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</si>
  <si>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</si>
  <si>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</si>
  <si>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</si>
  <si>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</si>
  <si>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</si>
  <si>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</si>
  <si>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</si>
  <si>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</si>
  <si>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</si>
  <si>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</si>
  <si>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</si>
  <si>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</si>
  <si>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</si>
  <si>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</si>
  <si>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</si>
  <si>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</si>
  <si>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</si>
  <si>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</si>
  <si>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</si>
  <si>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</si>
  <si>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</si>
  <si>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</si>
  <si>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</si>
  <si>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</si>
  <si>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</si>
  <si>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</si>
  <si>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</si>
  <si>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</si>
  <si>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</si>
  <si>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</si>
  <si>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</si>
  <si>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</si>
  <si>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</si>
  <si>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</si>
  <si>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</si>
  <si>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</si>
  <si>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</si>
  <si>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</si>
  <si>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</si>
  <si>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</si>
  <si>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</si>
  <si>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</si>
  <si>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</si>
  <si>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</si>
  <si>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</si>
  <si>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</si>
  <si>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</si>
  <si>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</si>
  <si>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</si>
  <si>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</si>
  <si>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</si>
  <si>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</si>
  <si>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</si>
  <si>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</si>
  <si>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</si>
  <si>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</si>
  <si>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</si>
  <si>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</si>
  <si>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</si>
  <si>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</si>
  <si>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</si>
  <si>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</si>
  <si>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</si>
  <si>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</si>
  <si>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</si>
  <si>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</si>
  <si>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</si>
  <si>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</si>
  <si>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</si>
  <si>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</si>
  <si>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</si>
  <si>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</si>
  <si>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</si>
  <si>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</si>
  <si>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</si>
  <si>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</si>
  <si>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</si>
  <si>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</si>
  <si>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</si>
  <si>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</si>
  <si>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</si>
  <si>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</si>
  <si>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</si>
  <si>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</si>
  <si>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</si>
  <si>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</si>
  <si>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</si>
  <si>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</si>
  <si>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</si>
  <si>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</si>
  <si>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</si>
  <si>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</si>
  <si>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</si>
  <si>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</si>
  <si>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</si>
  <si>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</si>
  <si>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</si>
  <si>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</si>
  <si>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</si>
  <si>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</si>
  <si>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</si>
  <si>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</si>
  <si>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</si>
  <si>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</si>
  <si>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</si>
  <si>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</si>
  <si>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</si>
  <si>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</si>
  <si>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</si>
  <si>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</si>
  <si>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</si>
  <si>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</si>
  <si>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</si>
  <si>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</si>
  <si>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</si>
  <si>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</si>
  <si>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</si>
  <si>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</si>
  <si>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</si>
  <si>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</si>
  <si>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</si>
  <si>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</si>
  <si>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</si>
  <si>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</si>
  <si>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</si>
  <si>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</si>
  <si>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</si>
  <si>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</si>
  <si>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</si>
  <si>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</si>
  <si>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</si>
  <si>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</si>
  <si>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</si>
  <si>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</si>
  <si>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</si>
  <si>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</si>
  <si>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</si>
  <si>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</si>
  <si>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</si>
  <si>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</si>
  <si>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</si>
  <si>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</si>
  <si>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</si>
  <si>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</si>
  <si>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</si>
  <si>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</si>
  <si>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</si>
  <si>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</si>
  <si>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</si>
  <si>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</si>
  <si>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</si>
  <si>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</si>
  <si>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</si>
  <si>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</si>
  <si>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</si>
  <si>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</si>
  <si>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</si>
  <si>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</si>
  <si>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</si>
  <si>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</si>
  <si>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</si>
  <si>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</si>
  <si>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</si>
  <si>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</si>
  <si>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</si>
  <si>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</si>
  <si>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</si>
  <si>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</si>
  <si>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</si>
  <si>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</si>
  <si>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</si>
  <si>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</si>
  <si>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</si>
  <si>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</si>
  <si>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</si>
  <si>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</si>
  <si>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</si>
  <si>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</si>
  <si>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</si>
  <si>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</si>
  <si>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</si>
  <si>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</si>
  <si>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</si>
  <si>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</si>
  <si>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</si>
  <si>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</si>
  <si>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</si>
  <si>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</si>
  <si>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</si>
  <si>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</si>
  <si>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</si>
  <si>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</si>
  <si>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</si>
  <si>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</si>
  <si>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</si>
  <si>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</si>
  <si>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</si>
  <si>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</si>
  <si>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</si>
  <si>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</si>
  <si>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</si>
  <si>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</si>
  <si>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</si>
  <si>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</si>
  <si>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</si>
  <si>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</si>
  <si>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</si>
  <si>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</si>
  <si>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</si>
  <si>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</si>
  <si>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</si>
  <si>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</si>
  <si>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</si>
  <si>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</si>
  <si>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</si>
  <si>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</si>
  <si>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</si>
  <si>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</si>
  <si>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</si>
  <si>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</si>
  <si>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</si>
  <si>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</si>
  <si>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</si>
  <si>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</si>
  <si>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</si>
  <si>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</si>
  <si>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</si>
  <si>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</si>
  <si>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</si>
  <si>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</si>
  <si>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</si>
  <si>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</si>
  <si>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</si>
  <si>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</si>
  <si>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</si>
  <si>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</si>
  <si>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</si>
  <si>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</si>
  <si>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</si>
  <si>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</si>
  <si>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</si>
  <si>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</si>
  <si>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</si>
  <si>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</si>
  <si>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</si>
  <si>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</si>
  <si>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</si>
  <si>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</si>
  <si>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</si>
  <si>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</si>
  <si>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</si>
  <si>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</si>
  <si>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</si>
  <si>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</si>
  <si>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</si>
  <si>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</si>
  <si>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</si>
  <si>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</si>
  <si>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</si>
  <si>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</si>
  <si>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</si>
  <si>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</si>
  <si>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</si>
  <si>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</si>
  <si>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</si>
  <si>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</si>
  <si>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</si>
  <si>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</si>
  <si>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</si>
  <si>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</si>
  <si>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</si>
  <si>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</si>
  <si>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</si>
  <si>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</si>
  <si>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</si>
  <si>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</si>
  <si>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</si>
  <si>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</si>
  <si>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</si>
  <si>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</si>
  <si>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</si>
  <si>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</si>
  <si>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</si>
  <si>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</si>
  <si>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</si>
  <si>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</si>
  <si>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</si>
  <si>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</si>
  <si>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</si>
  <si>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</si>
  <si>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</si>
  <si>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</si>
  <si>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</si>
  <si>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</si>
  <si>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</si>
  <si>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</si>
  <si>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</si>
  <si>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</si>
  <si>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</si>
  <si>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</si>
  <si>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</si>
  <si>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</si>
  <si>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</si>
  <si>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</si>
  <si>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</si>
  <si>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</si>
  <si>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</si>
  <si>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</si>
  <si>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</si>
  <si>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</si>
  <si>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</si>
  <si>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</si>
  <si>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</si>
  <si>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</si>
  <si>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</si>
  <si>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</si>
  <si>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</si>
  <si>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</si>
  <si>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</si>
  <si>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</si>
  <si>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</si>
  <si>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</si>
  <si>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</si>
  <si>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</si>
  <si>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</si>
  <si>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</si>
  <si>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</si>
  <si>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</si>
  <si>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</si>
  <si>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</si>
  <si>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</si>
  <si>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</si>
  <si>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</si>
  <si>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</si>
  <si>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</si>
  <si>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</si>
  <si>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</si>
  <si>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</si>
  <si>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</si>
  <si>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</si>
  <si>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</si>
  <si>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</si>
  <si>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</si>
  <si>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</si>
  <si>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</si>
  <si>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</si>
  <si>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</si>
  <si>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</si>
  <si>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</si>
  <si>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</si>
  <si>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</si>
  <si>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</si>
  <si>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</si>
  <si>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</si>
  <si>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</si>
  <si>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</si>
  <si>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</si>
  <si>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</si>
  <si>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</si>
  <si>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</si>
  <si>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</si>
  <si>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</si>
  <si>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</si>
  <si>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</si>
  <si>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</si>
  <si>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</si>
  <si>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</si>
  <si>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</si>
  <si>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</si>
  <si>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</si>
  <si>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</si>
  <si>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</si>
  <si>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</si>
  <si>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</si>
  <si>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</si>
  <si>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</si>
  <si>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</si>
  <si>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</si>
  <si>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</si>
  <si>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</si>
  <si>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</si>
  <si>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</si>
  <si>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</si>
  <si>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</si>
  <si>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</si>
  <si>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</si>
  <si>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</si>
  <si>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</si>
  <si>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</si>
  <si>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</si>
  <si>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</si>
  <si>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</si>
  <si>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</si>
  <si>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</si>
  <si>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</si>
  <si>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</si>
  <si>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</si>
  <si>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</si>
  <si>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</si>
  <si>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</si>
  <si>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</si>
  <si>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</si>
  <si>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</si>
  <si>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</si>
  <si>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</si>
  <si>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</si>
  <si>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</si>
  <si>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</si>
  <si>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</si>
  <si>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</si>
  <si>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</si>
  <si>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</si>
  <si>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</si>
  <si>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</si>
  <si>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</si>
  <si>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</si>
  <si>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</si>
  <si>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</si>
  <si>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</si>
  <si>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</si>
  <si>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</si>
  <si>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</si>
  <si>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</si>
  <si>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</si>
  <si>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</si>
  <si>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</si>
  <si>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</si>
  <si>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</si>
  <si>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</si>
  <si>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</si>
  <si>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</si>
  <si>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</si>
  <si>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</si>
  <si>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</si>
  <si>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</si>
  <si>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</si>
  <si>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</si>
  <si>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</si>
  <si>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</si>
  <si>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</si>
  <si>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</si>
  <si>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</si>
  <si>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</si>
  <si>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</si>
  <si>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</si>
  <si>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</si>
  <si>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</si>
  <si>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</si>
  <si>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</si>
  <si>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</si>
  <si>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</si>
  <si>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</si>
  <si>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</si>
  <si>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</si>
  <si>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</si>
  <si>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</si>
  <si>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</si>
  <si>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</si>
  <si>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</si>
  <si>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</si>
  <si>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</si>
  <si>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</si>
  <si>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</si>
  <si>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</si>
  <si>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</si>
  <si>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</si>
  <si>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</si>
  <si>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</si>
  <si>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</si>
  <si>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</si>
  <si>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</si>
  <si>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</si>
  <si>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</si>
  <si>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</si>
  <si>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</si>
  <si>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</si>
  <si>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</si>
  <si>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</si>
  <si>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</si>
  <si>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</si>
  <si>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</si>
  <si>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</si>
  <si>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</si>
  <si>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</si>
  <si>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</si>
  <si>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</si>
  <si>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</si>
  <si>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</si>
  <si>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</si>
  <si>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</si>
  <si>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</si>
  <si>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</si>
  <si>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</si>
  <si>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</si>
  <si>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</si>
  <si>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</si>
  <si>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</si>
  <si>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</si>
  <si>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</si>
  <si>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</si>
  <si>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</si>
  <si>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</si>
  <si>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</si>
  <si>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</si>
  <si>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</si>
  <si>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</si>
  <si>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</si>
  <si>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</si>
  <si>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</si>
  <si>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</si>
  <si>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</si>
  <si>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</si>
  <si>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</si>
  <si>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</si>
  <si>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</si>
  <si>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</si>
  <si>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</si>
  <si>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</si>
  <si>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</si>
  <si>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</si>
  <si>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</si>
  <si>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</si>
  <si>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</si>
  <si>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</si>
  <si>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</si>
  <si>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</si>
  <si>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</si>
  <si>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</si>
  <si>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</si>
  <si>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</si>
  <si>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</si>
  <si>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</si>
  <si>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</si>
  <si>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</si>
  <si>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</si>
  <si>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</si>
  <si>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</si>
  <si>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</si>
  <si>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</si>
  <si>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</si>
  <si>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</si>
  <si>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</si>
  <si>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</si>
  <si>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</si>
  <si>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</si>
  <si>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</si>
  <si>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</si>
  <si>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</si>
  <si>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</si>
  <si>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</si>
  <si>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</si>
  <si>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</si>
  <si>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</si>
  <si>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</si>
  <si>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</si>
  <si>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</si>
  <si>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</si>
  <si>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</si>
  <si>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</si>
  <si>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</si>
  <si>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</si>
  <si>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</si>
  <si>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</si>
  <si>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</si>
  <si>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</si>
  <si>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</si>
  <si>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</si>
  <si>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</si>
  <si>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</si>
  <si>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</si>
  <si>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</si>
  <si>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</si>
  <si>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</si>
  <si>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</si>
  <si>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</si>
  <si>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</si>
  <si>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</si>
  <si>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</si>
  <si>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</si>
  <si>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</si>
  <si>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</si>
  <si>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</si>
  <si>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</si>
  <si>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</si>
  <si>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</si>
  <si>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</si>
  <si>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</si>
  <si>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</si>
  <si>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</si>
  <si>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</si>
  <si>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</si>
  <si>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</si>
  <si>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</si>
  <si>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</si>
  <si>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</si>
  <si>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</si>
  <si>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</si>
  <si>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</si>
  <si>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</si>
  <si>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</si>
  <si>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</si>
  <si>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</si>
  <si>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</si>
  <si>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</si>
  <si>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</si>
  <si>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</si>
  <si>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</si>
  <si>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</si>
  <si>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</si>
  <si>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</si>
  <si>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</si>
  <si>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</si>
  <si>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</si>
  <si>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</si>
  <si>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</si>
  <si>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</si>
  <si>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</si>
  <si>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</si>
  <si>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</si>
  <si>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</si>
  <si>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</si>
  <si>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</si>
  <si>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</si>
  <si>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</si>
  <si>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</si>
  <si>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</si>
  <si>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</si>
  <si>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</si>
  <si>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</si>
  <si>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</si>
  <si>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</si>
  <si>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</si>
  <si>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</si>
  <si>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</si>
  <si>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</si>
  <si>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</si>
  <si>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</si>
  <si>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</si>
  <si>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</si>
  <si>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</si>
  <si>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</si>
  <si>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</si>
  <si>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</si>
  <si>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</si>
  <si>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</si>
  <si>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</si>
  <si>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</si>
  <si>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</si>
  <si>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</si>
  <si>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</si>
  <si>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</si>
  <si>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</si>
  <si>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</si>
  <si>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</si>
  <si>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</si>
  <si>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</si>
  <si>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</si>
  <si>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</si>
  <si>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</si>
  <si>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</si>
  <si>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</si>
  <si>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</si>
  <si>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</si>
  <si>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</si>
  <si>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</si>
  <si>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</si>
  <si>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</si>
  <si>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</si>
  <si>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</si>
  <si>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</si>
  <si>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</si>
  <si>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</si>
  <si>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</si>
  <si>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</si>
  <si>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</si>
  <si>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</si>
  <si>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</si>
  <si>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</si>
  <si>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</si>
  <si>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</si>
  <si>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</si>
  <si>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</si>
  <si>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</si>
  <si>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</si>
  <si>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</si>
  <si>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</si>
  <si>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</si>
  <si>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</si>
  <si>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</si>
  <si>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</si>
  <si>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</si>
  <si>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</si>
  <si>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</si>
  <si>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</si>
  <si>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</si>
  <si>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</si>
  <si>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</si>
  <si>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</si>
  <si>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</si>
  <si>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</si>
  <si>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</si>
  <si>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</si>
  <si>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</si>
  <si>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</si>
  <si>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</si>
  <si>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</si>
  <si>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</si>
  <si>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</si>
  <si>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</si>
  <si>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</si>
  <si>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</si>
  <si>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</si>
  <si>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</si>
  <si>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</si>
  <si>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</si>
  <si>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</si>
  <si>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</si>
  <si>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</si>
  <si>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</si>
  <si>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</si>
  <si>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</si>
  <si>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</si>
  <si>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</si>
  <si>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</si>
  <si>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</si>
  <si>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</si>
  <si>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</si>
  <si>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</si>
  <si>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</si>
  <si>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</si>
  <si>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</si>
  <si>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</si>
  <si>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</si>
  <si>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</si>
  <si>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</si>
  <si>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</si>
  <si>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</si>
  <si>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</si>
  <si>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</si>
  <si>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</si>
  <si>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</si>
  <si>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</si>
  <si>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</si>
  <si>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</si>
  <si>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</si>
  <si>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</si>
  <si>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</si>
  <si>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</si>
  <si>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</si>
  <si>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</si>
  <si>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</si>
  <si>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</si>
  <si>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</si>
  <si>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</si>
  <si>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</si>
  <si>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</si>
  <si>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</si>
  <si>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</si>
  <si>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</si>
  <si>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</si>
  <si>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</si>
  <si>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</si>
  <si>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</si>
  <si>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</si>
  <si>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</si>
  <si>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</si>
  <si>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</si>
  <si>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</si>
  <si>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</si>
  <si>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</si>
  <si>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</si>
  <si>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</si>
  <si>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</si>
  <si>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</si>
  <si>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</si>
  <si>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</si>
  <si>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</si>
  <si>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</si>
  <si>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</si>
  <si>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</si>
  <si>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</si>
  <si>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</si>
  <si>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</si>
  <si>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</si>
  <si>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</si>
  <si>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</si>
  <si>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</si>
  <si>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</si>
  <si>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</si>
  <si>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</si>
  <si>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</si>
  <si>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</si>
  <si>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</si>
  <si>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</si>
  <si>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</si>
  <si>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</si>
  <si>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</si>
  <si>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</si>
  <si>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</si>
  <si>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</si>
  <si>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</si>
  <si>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</si>
  <si>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</si>
  <si>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</si>
  <si>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</si>
  <si>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</si>
  <si>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</si>
  <si>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</si>
  <si>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</si>
  <si>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</si>
  <si>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</si>
  <si>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</si>
  <si>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</si>
  <si>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</si>
  <si>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</si>
  <si>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</si>
  <si>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</si>
  <si>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</si>
  <si>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</si>
  <si>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</si>
  <si>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</si>
  <si>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</si>
  <si>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</si>
  <si>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</si>
  <si>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</si>
  <si>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</si>
  <si>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</si>
  <si>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</si>
  <si>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</si>
  <si>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</si>
  <si>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</si>
  <si>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</si>
  <si>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</si>
  <si>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</si>
  <si>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</si>
  <si>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</si>
  <si>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</si>
  <si>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</si>
  <si>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</si>
  <si>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</si>
  <si>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</si>
  <si>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</si>
  <si>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</si>
  <si>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</si>
  <si>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</si>
  <si>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</si>
  <si>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</si>
  <si>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</si>
  <si>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</si>
  <si>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</si>
  <si>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</si>
  <si>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</si>
  <si>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</si>
  <si>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</si>
  <si>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</si>
  <si>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</si>
  <si>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</si>
  <si>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</si>
  <si>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</si>
  <si>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</si>
  <si>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</si>
  <si>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</si>
  <si>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</si>
  <si>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</si>
  <si>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</si>
  <si>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</si>
  <si>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</si>
  <si>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</si>
  <si>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</si>
  <si>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</si>
  <si>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</si>
  <si>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</si>
  <si>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</si>
  <si>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</si>
  <si>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</si>
  <si>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</si>
  <si>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</si>
  <si>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</si>
  <si>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</si>
  <si>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</si>
  <si>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</si>
  <si>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</si>
  <si>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</si>
  <si>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</si>
  <si>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</si>
  <si>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</si>
  <si>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</si>
  <si>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</si>
  <si>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</si>
  <si>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</si>
  <si>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</si>
  <si>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</si>
  <si>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</si>
  <si>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</si>
  <si>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</si>
  <si>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</si>
  <si>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</si>
  <si>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</si>
  <si>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</si>
  <si>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</si>
  <si>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</si>
  <si>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</si>
  <si>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</si>
  <si>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</si>
  <si>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</si>
  <si>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</si>
  <si>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</si>
  <si>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</si>
  <si>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</si>
  <si>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</si>
  <si>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</si>
  <si>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</si>
  <si>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</si>
  <si>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</si>
  <si>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</si>
  <si>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</si>
  <si>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</si>
  <si>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</si>
  <si>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</si>
  <si>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</si>
  <si>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</si>
  <si>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</si>
  <si>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</si>
  <si>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</si>
  <si>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</si>
  <si>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</si>
  <si>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</si>
  <si>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</si>
  <si>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</si>
  <si>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</si>
  <si>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</si>
  <si>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</si>
  <si>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</si>
  <si>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</si>
  <si>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</si>
  <si>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</si>
  <si>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</si>
  <si>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</si>
  <si>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</si>
  <si>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</si>
  <si>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</si>
  <si>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</si>
  <si>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</si>
  <si>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</si>
  <si>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</si>
  <si>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</si>
  <si>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</si>
  <si>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</si>
  <si>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</si>
  <si>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</si>
  <si>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</si>
  <si>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</si>
  <si>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</si>
  <si>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</si>
  <si>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</si>
  <si>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</si>
  <si>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</si>
  <si>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</si>
  <si>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</si>
  <si>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</si>
  <si>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</si>
  <si>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</si>
  <si>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</si>
  <si>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</si>
  <si>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</si>
  <si>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</si>
  <si>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</si>
  <si>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</si>
  <si>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</si>
  <si>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</si>
  <si>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</si>
  <si>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</si>
  <si>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</si>
  <si>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</si>
  <si>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</si>
  <si>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</si>
  <si>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</si>
  <si>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</si>
  <si>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</si>
  <si>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</si>
  <si>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</si>
  <si>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</si>
  <si>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</si>
  <si>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</si>
  <si>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</si>
  <si>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</si>
  <si>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</si>
  <si>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</si>
  <si>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</si>
  <si>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</si>
  <si>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</si>
  <si>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</si>
  <si>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</si>
  <si>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</si>
  <si>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</si>
  <si>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</si>
  <si>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</si>
  <si>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</si>
  <si>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</si>
  <si>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</si>
  <si>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</si>
  <si>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</si>
  <si>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</si>
  <si>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</si>
  <si>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</si>
  <si>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</si>
  <si>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</si>
  <si>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</si>
  <si>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</si>
  <si>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</si>
  <si>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</si>
  <si>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</si>
  <si>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</si>
  <si>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</si>
  <si>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</si>
  <si>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</si>
  <si>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</si>
  <si>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</si>
  <si>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</si>
  <si>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</si>
  <si>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</si>
  <si>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</si>
  <si>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</si>
  <si>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</si>
  <si>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</si>
  <si>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</si>
  <si>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</si>
  <si>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</si>
  <si>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</si>
  <si>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</si>
  <si>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</si>
  <si>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</si>
  <si>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</si>
  <si>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</si>
  <si>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</si>
  <si>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</si>
  <si>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</si>
  <si>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</si>
  <si>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</si>
  <si>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</si>
  <si>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</si>
  <si>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</si>
  <si>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</si>
  <si>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</si>
  <si>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</si>
  <si>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</si>
  <si>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</si>
  <si>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</si>
  <si>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</si>
  <si>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</si>
  <si>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</si>
  <si>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</si>
  <si>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</si>
  <si>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</si>
  <si>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</si>
  <si>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</si>
  <si>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</si>
  <si>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</si>
  <si>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</si>
  <si>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</si>
  <si>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</si>
  <si>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</si>
  <si>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</si>
  <si>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</si>
  <si>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</si>
  <si>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</si>
  <si>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</si>
  <si>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</si>
  <si>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</si>
  <si>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</si>
  <si>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</si>
  <si>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</si>
  <si>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</si>
  <si>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</si>
  <si>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</si>
  <si>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</si>
  <si>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</si>
  <si>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</si>
  <si>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</si>
  <si>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</si>
  <si>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</si>
  <si>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</si>
  <si>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</si>
  <si>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</si>
  <si>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</si>
  <si>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</si>
  <si>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</si>
  <si>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</si>
  <si>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</si>
  <si>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</si>
  <si>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</si>
  <si>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</si>
  <si>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</si>
  <si>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</si>
  <si>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</si>
  <si>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</si>
  <si>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</si>
  <si>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</si>
  <si>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</si>
  <si>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</si>
  <si>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</si>
  <si>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</si>
  <si>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</si>
  <si>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</si>
  <si>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</si>
  <si>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</si>
  <si>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</si>
  <si>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</si>
  <si>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</si>
  <si>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</si>
  <si>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</si>
  <si>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</si>
  <si>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</si>
  <si>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</si>
  <si>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</si>
  <si>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</si>
  <si>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</si>
  <si>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</si>
  <si>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</si>
  <si>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</si>
  <si>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</si>
  <si>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</si>
  <si>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</si>
  <si>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</si>
  <si>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</si>
  <si>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</si>
  <si>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</si>
  <si>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</si>
  <si>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</si>
  <si>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</si>
  <si>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</si>
  <si>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</si>
  <si>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</si>
  <si>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</si>
  <si>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</si>
  <si>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</si>
  <si>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</si>
  <si>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</si>
  <si>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</si>
  <si>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</si>
  <si>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</si>
  <si>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</si>
  <si>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</si>
  <si>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</si>
  <si>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</si>
  <si>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</si>
  <si>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</si>
  <si>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</si>
  <si>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</si>
  <si>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</si>
  <si>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</si>
  <si>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</si>
  <si>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</si>
  <si>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</si>
  <si>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</si>
  <si>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</si>
  <si>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</si>
  <si>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</si>
  <si>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</si>
  <si>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</si>
  <si>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</si>
  <si>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</si>
  <si>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</si>
  <si>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</si>
  <si>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</si>
  <si>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</si>
  <si>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</si>
  <si>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</si>
  <si>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</si>
  <si>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</si>
  <si>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</si>
  <si>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</si>
  <si>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</si>
  <si>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</si>
  <si>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</si>
  <si>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</si>
  <si>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</si>
  <si>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</si>
  <si>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</si>
  <si>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</si>
  <si>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</si>
  <si>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</si>
  <si>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</si>
  <si>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</si>
  <si>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</si>
  <si>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</si>
  <si>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</si>
  <si>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</si>
  <si>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</si>
  <si>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</si>
  <si>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</si>
  <si>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</si>
  <si>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</si>
  <si>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</si>
  <si>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</si>
  <si>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</si>
  <si>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</si>
  <si>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</si>
  <si>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</si>
  <si>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</si>
  <si>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</si>
  <si>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</si>
  <si>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</si>
  <si>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</si>
  <si>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</si>
  <si>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</si>
  <si>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</si>
  <si>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</si>
  <si>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</si>
  <si>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</si>
  <si>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</si>
  <si>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</si>
  <si>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</si>
  <si>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</si>
  <si>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</si>
  <si>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</si>
  <si>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</si>
  <si>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</si>
  <si>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</si>
  <si>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</si>
  <si>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</si>
  <si>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</si>
  <si>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</si>
  <si>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</si>
  <si>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</si>
  <si>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</si>
  <si>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</si>
  <si>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</si>
  <si>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</si>
  <si>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</si>
  <si>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</si>
  <si>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</si>
  <si>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</si>
  <si>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</si>
  <si>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</si>
  <si>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</si>
  <si>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</si>
  <si>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</si>
  <si>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</si>
  <si>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</si>
  <si>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</si>
  <si>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</si>
  <si>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</si>
  <si>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</si>
  <si>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</si>
  <si>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</si>
  <si>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</si>
  <si>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</si>
  <si>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</si>
  <si>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</si>
  <si>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</si>
  <si>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</si>
  <si>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</si>
  <si>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</si>
  <si>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</si>
  <si>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</si>
  <si>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</si>
  <si>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</si>
  <si>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</si>
  <si>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</si>
  <si>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</si>
  <si>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</si>
  <si>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</si>
  <si>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</si>
  <si>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</si>
  <si>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</si>
  <si>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</si>
  <si>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</si>
  <si>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</si>
  <si>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</si>
  <si>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</si>
  <si>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</si>
  <si>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</si>
  <si>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</si>
  <si>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</si>
  <si>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</si>
  <si>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</si>
  <si>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</si>
  <si>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</si>
  <si>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</si>
  <si>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</si>
  <si>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</si>
  <si>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</si>
  <si>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</si>
  <si>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</si>
  <si>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</si>
  <si>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</si>
  <si>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</si>
  <si>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</si>
  <si>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</si>
  <si>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</si>
  <si>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</si>
  <si>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</si>
  <si>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</si>
  <si>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</si>
  <si>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</si>
  <si>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</si>
  <si>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</si>
  <si>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</si>
  <si>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</si>
  <si>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</si>
  <si>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</si>
  <si>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</si>
  <si>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</si>
  <si>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</si>
  <si>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</si>
  <si>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</si>
  <si>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</si>
  <si>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</si>
  <si>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</si>
  <si>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</si>
  <si>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</si>
  <si>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</si>
  <si>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</si>
  <si>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</si>
  <si>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</si>
  <si>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</si>
  <si>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</si>
  <si>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</si>
  <si>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</si>
  <si>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</si>
  <si>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</si>
  <si>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</si>
  <si>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</si>
  <si>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</si>
  <si>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</si>
  <si>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</si>
  <si>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</si>
  <si>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</si>
  <si>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</si>
  <si>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</si>
  <si>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</si>
  <si>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</si>
  <si>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</si>
  <si>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</si>
  <si>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</si>
  <si>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</si>
  <si>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</si>
  <si>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</si>
  <si>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</si>
  <si>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</si>
  <si>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</si>
  <si>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</si>
  <si>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</si>
  <si>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</si>
  <si>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</si>
  <si>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</si>
  <si>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</si>
  <si>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</si>
  <si>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</si>
  <si>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</si>
  <si>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</si>
  <si>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</si>
  <si>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</si>
  <si>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</si>
  <si>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</si>
  <si>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</si>
  <si>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</si>
  <si>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</si>
  <si>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</si>
  <si>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</si>
  <si>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</si>
  <si>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</si>
  <si>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</si>
  <si>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</si>
  <si>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</si>
  <si>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</si>
  <si>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</si>
  <si>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</si>
  <si>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</si>
  <si>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</si>
  <si>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</si>
  <si>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</si>
  <si>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</si>
  <si>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</si>
  <si>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</si>
  <si>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</si>
  <si>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</si>
  <si>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</si>
  <si>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</si>
  <si>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</si>
  <si>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</si>
  <si>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</si>
  <si>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</si>
  <si>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</si>
  <si>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</si>
  <si>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</si>
  <si>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</si>
  <si>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</si>
  <si>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</si>
  <si>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</si>
  <si>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</si>
  <si>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</si>
  <si>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</si>
  <si>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</si>
  <si>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</si>
  <si>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</si>
  <si>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</si>
  <si>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</si>
  <si>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</si>
  <si>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</si>
  <si>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</si>
  <si>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</si>
  <si>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</si>
  <si>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</si>
  <si>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</si>
  <si>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</si>
  <si>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</si>
  <si>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</si>
  <si>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</si>
  <si>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</si>
  <si>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</si>
  <si>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</si>
  <si>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</si>
  <si>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</si>
  <si>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</si>
  <si>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</si>
  <si>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</si>
  <si>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</si>
  <si>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</si>
  <si>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</si>
  <si>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</si>
  <si>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</si>
  <si>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</si>
  <si>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</si>
  <si>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</si>
  <si>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</si>
  <si>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</si>
  <si>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</si>
  <si>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</si>
  <si>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</si>
  <si>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</si>
  <si>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</si>
  <si>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</si>
  <si>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</si>
  <si>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</si>
  <si>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</si>
  <si>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</si>
  <si>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</si>
  <si>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</si>
  <si>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</si>
  <si>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</si>
  <si>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</si>
  <si>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</si>
  <si>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</si>
  <si>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</si>
  <si>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</si>
  <si>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</si>
  <si>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</si>
  <si>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</si>
  <si>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</si>
  <si>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</si>
  <si>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</si>
  <si>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</si>
  <si>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</si>
  <si>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</si>
  <si>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</si>
  <si>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</si>
  <si>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</si>
  <si>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</si>
  <si>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</si>
  <si>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</si>
  <si>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</si>
  <si>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</si>
  <si>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</si>
  <si>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</si>
  <si>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</si>
  <si>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</si>
  <si>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</si>
  <si>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</si>
  <si>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</si>
  <si>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</si>
  <si>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</si>
  <si>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</si>
  <si>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</si>
  <si>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</si>
  <si>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</si>
  <si>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</si>
  <si>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</si>
  <si>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</si>
  <si>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</si>
  <si>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</si>
  <si>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</si>
  <si>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</si>
  <si>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</si>
  <si>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</si>
  <si>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</si>
  <si>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</si>
  <si>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</si>
  <si>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</si>
  <si>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</si>
  <si>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</si>
  <si>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</si>
  <si>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</si>
  <si>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</si>
  <si>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</si>
  <si>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</si>
  <si>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</si>
  <si>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</si>
  <si>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</si>
  <si>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</si>
  <si>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</si>
  <si>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</si>
  <si>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</si>
  <si>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</si>
  <si>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</si>
  <si>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</si>
  <si>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</si>
  <si>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</si>
  <si>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</si>
  <si>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</si>
  <si>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</si>
  <si>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</si>
  <si>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</si>
  <si>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</si>
  <si>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</si>
  <si>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</si>
  <si>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</si>
  <si>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</si>
  <si>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</si>
  <si>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</si>
  <si>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</si>
  <si>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</si>
  <si>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</si>
  <si>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</si>
  <si>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</si>
  <si>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</si>
  <si>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</si>
  <si>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</si>
  <si>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</si>
  <si>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</si>
  <si>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</si>
  <si>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</si>
  <si>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</si>
  <si>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</si>
  <si>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</si>
  <si>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</si>
  <si>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</si>
  <si>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</si>
  <si>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</si>
  <si>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</si>
  <si>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</si>
  <si>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</si>
  <si>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</si>
  <si>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</si>
  <si>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</si>
  <si>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</si>
  <si>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</si>
  <si>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</si>
  <si>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</si>
  <si>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</si>
  <si>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</si>
  <si>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</si>
  <si>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</si>
  <si>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</si>
  <si>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</si>
  <si>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</si>
  <si>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</si>
  <si>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</si>
  <si>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</si>
  <si>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</si>
  <si>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</si>
  <si>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</si>
  <si>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</si>
  <si>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</si>
  <si>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</si>
  <si>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</si>
  <si>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</si>
  <si>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</si>
  <si>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</si>
  <si>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</si>
  <si>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</si>
  <si>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</si>
  <si>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</si>
  <si>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</si>
  <si>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</si>
  <si>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</si>
  <si>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</si>
  <si>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</si>
  <si>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</si>
  <si>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</si>
  <si>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</si>
  <si>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</si>
  <si>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</si>
  <si>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</si>
  <si>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</si>
  <si>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</si>
  <si>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</si>
  <si>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</si>
  <si>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</si>
  <si>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</si>
  <si>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</si>
  <si>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</si>
  <si>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</si>
  <si>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</si>
  <si>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</si>
  <si>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</si>
  <si>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</si>
  <si>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</si>
  <si>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</si>
  <si>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</si>
  <si>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</si>
  <si>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</si>
  <si>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</si>
  <si>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</si>
  <si>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</si>
  <si>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</si>
  <si>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</si>
  <si>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</si>
  <si>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</si>
  <si>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</si>
  <si>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</si>
  <si>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</si>
  <si>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</si>
  <si>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</si>
  <si>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</si>
  <si>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</si>
  <si>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</si>
  <si>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</si>
  <si>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</si>
  <si>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</si>
  <si>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</si>
  <si>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</si>
  <si>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</si>
  <si>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</si>
  <si>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</si>
  <si>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</si>
  <si>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</si>
  <si>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</si>
  <si>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</si>
  <si>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</si>
  <si>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</si>
  <si>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</si>
  <si>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</si>
  <si>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</si>
  <si>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</si>
  <si>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</si>
  <si>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</si>
  <si>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</si>
  <si>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</si>
  <si>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</si>
  <si>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</si>
  <si>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</si>
  <si>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</si>
  <si>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</si>
  <si>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</si>
  <si>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</si>
  <si>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</si>
  <si>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</si>
  <si>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</si>
  <si>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</si>
  <si>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</si>
  <si>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</si>
  <si>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</si>
  <si>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</si>
  <si>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</si>
  <si>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</si>
  <si>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</si>
  <si>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</si>
  <si>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</si>
  <si>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</si>
  <si>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</si>
  <si>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</si>
  <si>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</si>
  <si>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</si>
  <si>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</si>
  <si>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</si>
  <si>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</si>
  <si>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</si>
  <si>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</si>
  <si>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</si>
  <si>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</si>
  <si>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</si>
  <si>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</si>
  <si>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</si>
  <si>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</si>
  <si>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</si>
  <si>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</si>
  <si>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</si>
  <si>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</si>
  <si>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</si>
  <si>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</si>
  <si>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</si>
  <si>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</si>
  <si>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</si>
  <si>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</si>
  <si>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</si>
  <si>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</si>
  <si>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</si>
  <si>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</si>
  <si>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</si>
  <si>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</si>
  <si>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</si>
  <si>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</si>
  <si>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</si>
  <si>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</si>
  <si>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</si>
  <si>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</si>
  <si>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</si>
  <si>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</si>
  <si>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</si>
  <si>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</si>
  <si>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</si>
  <si>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</si>
  <si>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</si>
  <si>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</si>
  <si>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</si>
  <si>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</si>
  <si>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</si>
  <si>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</si>
  <si>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</si>
  <si>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</si>
  <si>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</si>
  <si>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</si>
  <si>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</si>
  <si>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</si>
  <si>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</si>
  <si>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</si>
  <si>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</si>
  <si>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</si>
  <si>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</si>
  <si>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</si>
  <si>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</si>
  <si>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</si>
  <si>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</si>
  <si>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</si>
  <si>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</si>
  <si>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</si>
  <si>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</si>
  <si>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</si>
  <si>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</si>
  <si>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</si>
  <si>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</si>
  <si>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</si>
  <si>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</si>
  <si>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</si>
  <si>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</si>
  <si>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</si>
  <si>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</si>
  <si>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</si>
  <si>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</si>
  <si>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</si>
  <si>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</si>
  <si>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</si>
  <si>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</si>
  <si>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</si>
  <si>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</si>
  <si>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</si>
  <si>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</si>
  <si>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</si>
  <si>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</si>
  <si>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</si>
  <si>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</si>
  <si>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</si>
  <si>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</si>
  <si>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</si>
  <si>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</si>
  <si>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</si>
  <si>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</si>
  <si>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</si>
  <si>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</si>
  <si>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</si>
  <si>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</si>
  <si>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</si>
  <si>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</si>
  <si>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</si>
  <si>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</si>
  <si>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</si>
  <si>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</si>
  <si>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</si>
  <si>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</si>
  <si>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</si>
  <si>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</si>
  <si>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</si>
  <si>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</si>
  <si>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</si>
  <si>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</si>
  <si>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</si>
  <si>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</si>
  <si>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</si>
  <si>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</si>
  <si>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</si>
  <si>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</si>
  <si>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</si>
  <si>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</si>
  <si>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</si>
  <si>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</si>
  <si>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</si>
  <si>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</si>
  <si>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</si>
  <si>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</si>
  <si>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</si>
  <si>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</si>
  <si>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</si>
  <si>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</si>
  <si>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</si>
  <si>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</si>
  <si>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</si>
  <si>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</si>
  <si>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</si>
  <si>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</si>
  <si>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</si>
  <si>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</si>
  <si>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</si>
  <si>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</si>
  <si>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</si>
  <si>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</si>
  <si>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</si>
  <si>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</si>
  <si>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</si>
  <si>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</si>
  <si>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</si>
  <si>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</si>
  <si>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</si>
  <si>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</si>
  <si>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</si>
  <si>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</si>
  <si>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</si>
  <si>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</si>
  <si>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</si>
  <si>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</si>
  <si>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</si>
  <si>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</si>
  <si>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</si>
  <si>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</si>
  <si>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</si>
  <si>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</si>
  <si>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</si>
  <si>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</si>
  <si>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</si>
  <si>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</si>
  <si>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</si>
  <si>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</si>
  <si>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</si>
  <si>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</si>
  <si>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</si>
  <si>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</si>
  <si>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</si>
  <si>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</si>
  <si>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</si>
  <si>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</si>
  <si>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</si>
  <si>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</si>
  <si>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</si>
  <si>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</si>
  <si>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</si>
  <si>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</si>
  <si>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</si>
  <si>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</si>
  <si>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</si>
  <si>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</si>
  <si>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</si>
  <si>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</si>
  <si>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</si>
  <si>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</si>
  <si>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</si>
  <si>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</si>
  <si>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</si>
  <si>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</si>
  <si>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</si>
  <si>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</si>
  <si>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</si>
  <si>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</si>
  <si>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</si>
  <si>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</si>
  <si>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</si>
  <si>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</si>
  <si>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</si>
  <si>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</si>
  <si>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</si>
  <si>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</si>
  <si>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</si>
  <si>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</si>
  <si>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</si>
  <si>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</si>
  <si>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</si>
  <si>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</si>
  <si>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</si>
  <si>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</si>
  <si>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</si>
  <si>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</si>
  <si>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</si>
  <si>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</si>
  <si>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</si>
  <si>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</si>
  <si>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</si>
  <si>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</si>
  <si>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</si>
  <si>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</si>
  <si>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</si>
  <si>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</si>
  <si>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</si>
  <si>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</si>
  <si>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</si>
  <si>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</si>
  <si>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</si>
  <si>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</si>
  <si>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</si>
  <si>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</si>
  <si>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</si>
  <si>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</si>
  <si>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</si>
  <si>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</si>
  <si>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</si>
  <si>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</si>
  <si>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</si>
  <si>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</si>
  <si>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</si>
  <si>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</si>
  <si>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</si>
  <si>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</si>
  <si>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</si>
  <si>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</si>
  <si>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</si>
  <si>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</si>
  <si>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</si>
  <si>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</si>
  <si>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</si>
  <si>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</si>
  <si>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</si>
  <si>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</si>
  <si>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</si>
  <si>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</si>
  <si>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</si>
  <si>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</si>
  <si>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</si>
  <si>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</si>
  <si>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</si>
  <si>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</si>
  <si>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</si>
  <si>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</si>
  <si>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</si>
  <si>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</si>
  <si>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</si>
  <si>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</si>
  <si>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</si>
  <si>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</si>
  <si>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</si>
  <si>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</si>
  <si>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</si>
  <si>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</si>
  <si>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</si>
  <si>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</si>
  <si>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</si>
  <si>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</si>
  <si>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</si>
  <si>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</si>
  <si>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</si>
  <si>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</si>
  <si>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</si>
  <si>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</si>
  <si>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</si>
  <si>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</si>
  <si>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</si>
  <si>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</si>
  <si>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</si>
  <si>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</si>
  <si>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</si>
  <si>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</si>
  <si>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</si>
  <si>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</si>
  <si>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</si>
  <si>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</si>
  <si>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</si>
  <si>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</si>
  <si>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</si>
  <si>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</si>
  <si>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</si>
  <si>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</si>
  <si>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</si>
  <si>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</si>
  <si>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</si>
  <si>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</si>
  <si>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</si>
  <si>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</si>
  <si>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</si>
  <si>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</si>
  <si>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</si>
  <si>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</si>
  <si>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</si>
  <si>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</si>
  <si>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</si>
  <si>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</si>
  <si>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</si>
  <si>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</si>
  <si>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</si>
  <si>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</si>
  <si>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</si>
  <si>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</si>
  <si>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</si>
  <si>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</si>
  <si>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</si>
  <si>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</si>
  <si>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</si>
  <si>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</si>
  <si>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</si>
  <si>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</si>
  <si>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</si>
  <si>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</si>
  <si>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</si>
  <si>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</si>
  <si>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</si>
  <si>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</si>
  <si>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</si>
  <si>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</si>
  <si>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</si>
  <si>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</si>
  <si>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</si>
  <si>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</si>
  <si>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</si>
  <si>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</si>
  <si>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</si>
  <si>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</si>
  <si>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</si>
  <si>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</si>
  <si>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</si>
  <si>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</si>
  <si>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</si>
  <si>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</si>
  <si>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</si>
  <si>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</si>
  <si>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</si>
  <si>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</si>
  <si>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</si>
  <si>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</si>
  <si>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</si>
  <si>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</si>
  <si>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</si>
  <si>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</si>
  <si>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</si>
  <si>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</si>
  <si>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</si>
  <si>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</si>
  <si>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</si>
  <si>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</si>
  <si>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</si>
  <si>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</si>
  <si>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</si>
  <si>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</si>
  <si>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</si>
  <si>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</si>
  <si>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</si>
  <si>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</si>
  <si>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</si>
  <si>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</si>
  <si>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</si>
  <si>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</si>
  <si>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</si>
  <si>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</si>
  <si>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</si>
  <si>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</si>
  <si>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</si>
  <si>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</si>
  <si>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</si>
  <si>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</si>
  <si>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</si>
  <si>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</si>
  <si>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</si>
  <si>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</si>
  <si>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</si>
  <si>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</si>
  <si>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</si>
  <si>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</si>
  <si>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</si>
  <si>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</si>
  <si>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</si>
  <si>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</si>
  <si>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</si>
  <si>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</si>
  <si>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</si>
  <si>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</si>
  <si>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</si>
  <si>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</si>
  <si>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</si>
  <si>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</si>
  <si>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</si>
  <si>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</si>
  <si>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</si>
  <si>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</si>
  <si>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</si>
  <si>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</si>
  <si>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</si>
  <si>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</si>
  <si>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</si>
  <si>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</si>
  <si>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</si>
  <si>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</si>
  <si>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</si>
  <si>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</si>
  <si>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</si>
  <si>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</si>
  <si>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</si>
  <si>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</si>
  <si>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</si>
  <si>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</si>
  <si>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</si>
  <si>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</si>
  <si>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</si>
  <si>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</si>
  <si>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</si>
  <si>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</si>
  <si>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</si>
  <si>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</si>
  <si>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</si>
  <si>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</si>
  <si>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</si>
  <si>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</si>
  <si>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</si>
  <si>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</si>
  <si>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</si>
  <si>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</si>
  <si>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</si>
  <si>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</si>
  <si>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</si>
  <si>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</si>
  <si>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</si>
  <si>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</si>
  <si>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</si>
  <si>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</si>
  <si>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</si>
  <si>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</si>
  <si>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</si>
  <si>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</si>
  <si>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</si>
  <si>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</si>
  <si>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</si>
  <si>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</si>
  <si>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</si>
  <si>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</si>
  <si>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</si>
  <si>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</si>
  <si>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</si>
  <si>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</si>
  <si>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</si>
  <si>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</si>
  <si>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</si>
  <si>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</si>
  <si>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</si>
  <si>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</si>
  <si>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</si>
  <si>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</si>
  <si>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</si>
  <si>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</si>
  <si>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</si>
  <si>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</si>
  <si>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</si>
  <si>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</si>
  <si>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</si>
  <si>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</si>
  <si>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</si>
  <si>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</si>
  <si>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</si>
  <si>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</si>
  <si>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</si>
  <si>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</si>
  <si>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</si>
  <si>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</si>
  <si>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</si>
  <si>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</si>
  <si>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</si>
  <si>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</si>
  <si>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</si>
  <si>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</si>
  <si>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</si>
  <si>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</si>
  <si>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</si>
  <si>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</si>
  <si>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</si>
  <si>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</si>
  <si>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</si>
  <si>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</si>
  <si>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</si>
  <si>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</si>
  <si>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</si>
  <si>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</si>
  <si>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</si>
  <si>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</si>
  <si>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</si>
  <si>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</si>
  <si>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</si>
  <si>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</si>
  <si>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</si>
  <si>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</si>
  <si>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</si>
  <si>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</si>
  <si>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</si>
  <si>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</si>
  <si>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</si>
  <si>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</si>
  <si>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</si>
  <si>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</si>
  <si>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</si>
  <si>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</si>
  <si>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</si>
  <si>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</si>
  <si>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</si>
  <si>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</si>
  <si>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</si>
  <si>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</si>
  <si>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</si>
  <si>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</si>
  <si>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</si>
  <si>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</si>
  <si>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</si>
  <si>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</si>
  <si>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</si>
  <si>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</si>
  <si>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</si>
  <si>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</si>
  <si>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</si>
  <si>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</si>
  <si>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</si>
  <si>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</si>
  <si>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</si>
  <si>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</si>
  <si>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</si>
  <si>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</si>
  <si>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</si>
  <si>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</si>
  <si>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</si>
  <si>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</si>
  <si>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</si>
  <si>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</si>
  <si>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</si>
  <si>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</si>
  <si>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</si>
  <si>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</si>
  <si>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</si>
  <si>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</si>
  <si>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</si>
  <si>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</si>
  <si>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</si>
  <si>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</si>
  <si>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</si>
  <si>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</si>
  <si>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</si>
  <si>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</si>
  <si>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</si>
  <si>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</si>
  <si>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</si>
  <si>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</si>
  <si>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</si>
  <si>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</si>
  <si>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</si>
  <si>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</si>
  <si>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</si>
  <si>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</si>
  <si>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</si>
  <si>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</si>
  <si>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</si>
  <si>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</si>
  <si>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</si>
  <si>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</si>
  <si>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</si>
  <si>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</si>
  <si>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</si>
  <si>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</si>
  <si>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</si>
  <si>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</si>
  <si>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</si>
  <si>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</si>
  <si>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</si>
  <si>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</si>
  <si>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</si>
  <si>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</si>
  <si>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</si>
  <si>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</si>
  <si>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</si>
  <si>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</si>
  <si>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</si>
  <si>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</si>
  <si>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</si>
  <si>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</si>
  <si>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</si>
  <si>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</si>
  <si>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</si>
  <si>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</si>
  <si>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</si>
  <si>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</si>
  <si>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</si>
  <si>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</si>
  <si>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</si>
  <si>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</si>
  <si>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</si>
  <si>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</si>
  <si>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</si>
  <si>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</si>
  <si>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</si>
  <si>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</si>
  <si>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</si>
  <si>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</si>
  <si>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</si>
  <si>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</si>
  <si>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</si>
  <si>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</si>
  <si>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</si>
  <si>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</si>
  <si>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</si>
  <si>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</si>
  <si>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</si>
  <si>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</si>
  <si>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</si>
  <si>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</si>
  <si>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</si>
  <si>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</si>
  <si>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</si>
  <si>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</si>
  <si>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</si>
  <si>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</si>
  <si>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</si>
  <si>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</si>
  <si>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</si>
  <si>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</si>
  <si>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</si>
  <si>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</si>
  <si>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</si>
  <si>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</si>
  <si>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</si>
  <si>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</si>
  <si>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</si>
  <si>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</si>
  <si>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</si>
  <si>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</si>
  <si>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</si>
  <si>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</si>
  <si>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</si>
  <si>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</si>
  <si>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</si>
  <si>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</si>
  <si>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</si>
  <si>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</si>
  <si>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</si>
  <si>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</si>
  <si>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</si>
  <si>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</si>
  <si>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</si>
  <si>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</si>
  <si>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</si>
  <si>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</si>
  <si>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</si>
  <si>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</si>
  <si>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</si>
  <si>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</si>
  <si>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</si>
  <si>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</si>
  <si>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</si>
  <si>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</si>
  <si>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</si>
  <si>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</si>
  <si>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</si>
  <si>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</si>
  <si>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</si>
  <si>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</si>
  <si>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</si>
  <si>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</si>
  <si>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</si>
  <si>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</si>
  <si>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</si>
  <si>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</si>
  <si>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</si>
  <si>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</si>
  <si>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</si>
  <si>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</si>
  <si>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</si>
  <si>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</si>
  <si>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</si>
  <si>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</si>
  <si>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</si>
  <si>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</si>
  <si>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</si>
  <si>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</si>
  <si>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</si>
  <si>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</si>
  <si>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</si>
  <si>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</si>
  <si>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</si>
  <si>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</si>
  <si>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</si>
  <si>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</si>
  <si>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</si>
  <si>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</si>
  <si>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</si>
  <si>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</si>
  <si>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</si>
  <si>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</si>
  <si>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</si>
  <si>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</si>
  <si>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</si>
  <si>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</si>
  <si>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</si>
  <si>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</si>
  <si>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</si>
  <si>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</si>
  <si>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</si>
  <si>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</si>
  <si>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</si>
  <si>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</si>
  <si>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</si>
  <si>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</si>
  <si>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</si>
  <si>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</si>
  <si>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</si>
  <si>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</si>
  <si>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</si>
  <si>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</si>
  <si>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</si>
  <si>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</si>
  <si>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</si>
  <si>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</si>
  <si>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</si>
  <si>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</si>
  <si>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</si>
  <si>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</si>
  <si>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</si>
  <si>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</si>
  <si>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</si>
  <si>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</si>
  <si>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</si>
  <si>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</si>
  <si>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</si>
  <si>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</si>
  <si>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</si>
  <si>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</si>
  <si>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</si>
  <si>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</si>
  <si>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</si>
  <si>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</si>
  <si>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</si>
  <si>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</si>
  <si>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</si>
  <si>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</si>
  <si>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</si>
  <si>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</si>
  <si>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</si>
  <si>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</si>
  <si>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</si>
  <si>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</si>
  <si>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</si>
  <si>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</si>
  <si>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</si>
  <si>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</si>
  <si>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</si>
  <si>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</si>
  <si>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</si>
  <si>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</si>
  <si>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</si>
  <si>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</si>
  <si>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</si>
  <si>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</si>
  <si>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</si>
  <si>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</si>
  <si>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</si>
  <si>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</si>
  <si>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</si>
  <si>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</si>
  <si>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</si>
  <si>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</si>
  <si>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</si>
  <si>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</si>
  <si>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</si>
  <si>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</si>
  <si>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</si>
  <si>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</si>
  <si>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</si>
  <si>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</si>
  <si>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</si>
  <si>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</si>
  <si>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</si>
  <si>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</si>
  <si>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</si>
  <si>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</si>
  <si>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</si>
  <si>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</si>
  <si>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</si>
  <si>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</si>
  <si>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</si>
  <si>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</si>
  <si>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</si>
  <si>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</si>
  <si>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</si>
  <si>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</si>
  <si>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</si>
  <si>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</si>
  <si>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</si>
  <si>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</si>
  <si>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</si>
  <si>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</si>
  <si>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</si>
  <si>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</si>
  <si>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</si>
  <si>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</si>
  <si>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</si>
  <si>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</si>
  <si>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</si>
  <si>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</si>
  <si>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</si>
  <si>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</si>
  <si>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</si>
  <si>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</si>
  <si>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</si>
  <si>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</si>
  <si>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</si>
  <si>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</si>
  <si>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</si>
  <si>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</si>
  <si>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</si>
  <si>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</si>
  <si>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</si>
  <si>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</si>
  <si>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</si>
  <si>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</si>
  <si>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</si>
  <si>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</si>
  <si>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</si>
  <si>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</si>
  <si>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</si>
  <si>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</si>
  <si>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</si>
  <si>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</si>
  <si>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</si>
  <si>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</si>
  <si>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</si>
  <si>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</si>
  <si>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</si>
  <si>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</si>
  <si>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</si>
  <si>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</si>
  <si>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</si>
  <si>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</si>
  <si>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</si>
  <si>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</si>
  <si>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</si>
  <si>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</si>
  <si>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</si>
  <si>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</si>
  <si>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</si>
  <si>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</si>
  <si>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</si>
  <si>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</si>
  <si>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</si>
  <si>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</si>
  <si>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</si>
  <si>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</si>
  <si>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</si>
  <si>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</si>
  <si>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</si>
  <si>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</si>
  <si>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</si>
  <si>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</si>
  <si>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</si>
  <si>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</si>
  <si>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</si>
  <si>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</si>
  <si>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</si>
  <si>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</si>
  <si>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</si>
  <si>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</si>
  <si>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</si>
  <si>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</si>
  <si>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</si>
  <si>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</si>
  <si>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</si>
  <si>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</si>
  <si>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</si>
  <si>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</si>
  <si>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</si>
  <si>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</si>
  <si>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</si>
  <si>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</si>
  <si>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</si>
  <si>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</si>
  <si>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</si>
  <si>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</si>
  <si>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</si>
  <si>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</si>
  <si>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</si>
  <si>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</si>
  <si>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</si>
  <si>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</si>
  <si>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</si>
  <si>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</si>
  <si>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</si>
  <si>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</si>
  <si>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</si>
  <si>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</si>
  <si>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</si>
  <si>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</si>
  <si>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</si>
  <si>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</si>
  <si>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</si>
  <si>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</si>
  <si>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</si>
  <si>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</si>
  <si>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</si>
  <si>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</si>
  <si>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</si>
  <si>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</si>
  <si>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</si>
  <si>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</si>
  <si>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</si>
  <si>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</si>
  <si>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</si>
  <si>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</si>
  <si>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</si>
  <si>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</si>
  <si>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</si>
  <si>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</si>
  <si>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</si>
  <si>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</si>
  <si>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</si>
  <si>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</si>
  <si>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</si>
  <si>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</si>
  <si>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</si>
  <si>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</si>
  <si>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</si>
  <si>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</si>
  <si>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</si>
  <si>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</si>
  <si>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</si>
  <si>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</si>
  <si>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</si>
  <si>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</si>
  <si>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</si>
  <si>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</si>
  <si>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</si>
  <si>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</si>
  <si>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</si>
  <si>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</si>
  <si>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</si>
  <si>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</si>
  <si>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</si>
  <si>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</si>
  <si>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</si>
  <si>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</si>
  <si>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</si>
  <si>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</si>
  <si>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</si>
  <si>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</si>
  <si>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</si>
  <si>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</si>
  <si>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</si>
  <si>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</si>
  <si>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</si>
  <si>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</si>
  <si>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</si>
  <si>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</si>
  <si>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</si>
  <si>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</si>
  <si>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</si>
  <si>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</si>
  <si>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</si>
  <si>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</si>
  <si>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</si>
  <si>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</si>
  <si>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</si>
  <si>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</si>
  <si>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</si>
  <si>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</si>
  <si>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</si>
  <si>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</si>
  <si>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</si>
  <si>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</si>
  <si>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</si>
  <si>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</si>
  <si>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</si>
  <si>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</si>
  <si>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</si>
  <si>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</si>
  <si>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</si>
  <si>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</si>
  <si>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</si>
  <si>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</si>
  <si>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</si>
  <si>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</si>
  <si>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</si>
  <si>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</si>
  <si>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</si>
  <si>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</si>
  <si>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</si>
  <si>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</si>
  <si>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</si>
  <si>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</si>
  <si>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</si>
  <si>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</si>
  <si>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</si>
  <si>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</si>
  <si>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</si>
  <si>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</si>
  <si>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</si>
  <si>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</si>
  <si>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</si>
  <si>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</si>
  <si>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</si>
  <si>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</si>
  <si>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</si>
  <si>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</si>
  <si>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</si>
  <si>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</si>
  <si>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</si>
  <si>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</si>
  <si>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</si>
  <si>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</si>
  <si>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</si>
  <si>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</si>
  <si>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</si>
  <si>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</si>
  <si>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</si>
  <si>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</si>
  <si>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</si>
  <si>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</si>
  <si>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</si>
  <si>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</si>
  <si>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</si>
  <si>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</si>
  <si>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</si>
  <si>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</si>
  <si>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</si>
  <si>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</si>
  <si>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</si>
  <si>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</si>
  <si>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</si>
  <si>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</si>
  <si>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</si>
  <si>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</si>
  <si>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</si>
  <si>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</si>
  <si>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</si>
  <si>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</si>
  <si>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</si>
  <si>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</si>
  <si>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</si>
  <si>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</si>
  <si>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</si>
  <si>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</si>
  <si>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</si>
  <si>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</si>
  <si>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</si>
  <si>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</si>
  <si>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</si>
  <si>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</si>
  <si>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</si>
  <si>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</si>
  <si>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</si>
  <si>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</si>
  <si>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</si>
  <si>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</si>
  <si>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</si>
  <si>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</si>
  <si>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</si>
  <si>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</si>
  <si>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</si>
  <si>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</si>
  <si>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</si>
  <si>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</si>
  <si>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</si>
  <si>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</si>
  <si>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</si>
  <si>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</si>
  <si>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</si>
  <si>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</si>
  <si>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</si>
  <si>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</si>
  <si>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</si>
  <si>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</si>
  <si>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</si>
  <si>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</si>
  <si>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</si>
  <si>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</si>
  <si>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</si>
  <si>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</si>
  <si>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</si>
  <si>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</si>
  <si>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</si>
  <si>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</si>
  <si>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</si>
  <si>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</si>
  <si>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</si>
  <si>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</si>
  <si>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</si>
  <si>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</si>
  <si>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</si>
  <si>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</si>
  <si>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</si>
  <si>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</si>
  <si>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</si>
  <si>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</si>
  <si>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</si>
  <si>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</si>
  <si>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</si>
  <si>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</si>
  <si>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</si>
  <si>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</si>
  <si>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</si>
  <si>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</si>
  <si>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</si>
  <si>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</si>
  <si>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</si>
  <si>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</si>
  <si>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</si>
  <si>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</si>
  <si>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</si>
  <si>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</si>
  <si>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</si>
  <si>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</si>
  <si>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</si>
  <si>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</si>
  <si>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</si>
  <si>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</si>
  <si>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</si>
  <si>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</si>
  <si>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</si>
  <si>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</si>
  <si>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</si>
  <si>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</si>
  <si>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</si>
  <si>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</si>
  <si>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</si>
  <si>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</si>
  <si>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</si>
  <si>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</si>
  <si>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</si>
  <si>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</si>
  <si>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</si>
  <si>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</si>
  <si>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</si>
  <si>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</si>
  <si>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</si>
  <si>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</si>
  <si>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</si>
  <si>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</si>
  <si>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</si>
  <si>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</si>
  <si>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</si>
  <si>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</si>
  <si>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</si>
  <si>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</si>
  <si>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</si>
  <si>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</si>
  <si>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</si>
  <si>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</si>
  <si>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</si>
  <si>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</si>
  <si>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</si>
  <si>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</si>
  <si>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</si>
  <si>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</si>
  <si>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</si>
  <si>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</si>
  <si>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</si>
  <si>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</si>
  <si>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</si>
  <si>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</si>
  <si>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</si>
  <si>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</si>
  <si>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</si>
  <si>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</si>
  <si>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</si>
  <si>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</si>
  <si>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</si>
  <si>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</si>
  <si>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</si>
  <si>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</si>
  <si>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</si>
  <si>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</si>
  <si>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</si>
  <si>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</si>
  <si>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</si>
  <si>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</si>
  <si>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</si>
  <si>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</si>
  <si>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</si>
  <si>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</si>
  <si>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</si>
  <si>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</si>
  <si>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</si>
  <si>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</si>
  <si>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</si>
  <si>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</si>
  <si>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</si>
  <si>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</si>
  <si>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</si>
  <si>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</si>
  <si>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</si>
  <si>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</si>
  <si>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</si>
  <si>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</si>
  <si>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</si>
  <si>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</si>
  <si>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</si>
  <si>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</si>
  <si>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</si>
  <si>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</si>
  <si>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</si>
  <si>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</si>
  <si>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</si>
  <si>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</si>
  <si>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</si>
  <si>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</si>
  <si>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</si>
  <si>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</si>
  <si>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</si>
  <si>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</si>
  <si>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</si>
  <si>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</si>
  <si>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</si>
  <si>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</si>
  <si>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</si>
  <si>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</si>
  <si>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</si>
  <si>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</si>
  <si>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</si>
  <si>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</si>
  <si>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</si>
  <si>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</si>
  <si>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</si>
  <si>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</si>
  <si>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</si>
  <si>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</si>
  <si>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</si>
  <si>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</si>
  <si>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</si>
  <si>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</si>
  <si>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</si>
  <si>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</si>
  <si>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</si>
  <si>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</si>
  <si>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</si>
  <si>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</si>
  <si>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</si>
  <si>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</si>
  <si>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</si>
  <si>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</si>
  <si>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</si>
  <si>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</si>
  <si>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</si>
  <si>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</si>
  <si>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</si>
  <si>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</si>
  <si>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</si>
  <si>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</si>
  <si>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</si>
  <si>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</si>
  <si>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</si>
  <si>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</si>
  <si>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</si>
  <si>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</si>
  <si>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</si>
  <si>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</si>
  <si>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</si>
  <si>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</si>
  <si>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</si>
  <si>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</si>
  <si>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</si>
  <si>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</si>
  <si>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</si>
  <si>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</si>
  <si>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</si>
  <si>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</si>
  <si>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</si>
  <si>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</si>
  <si>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</si>
  <si>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</si>
  <si>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</si>
  <si>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</si>
  <si>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</si>
  <si>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</si>
  <si>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</si>
  <si>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</si>
  <si>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</si>
  <si>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</si>
  <si>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</si>
  <si>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</si>
  <si>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</si>
  <si>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</si>
  <si>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</si>
  <si>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</si>
  <si>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</si>
  <si>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</si>
  <si>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</si>
  <si>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</si>
  <si>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</si>
  <si>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</si>
  <si>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</si>
  <si>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</si>
  <si>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</si>
  <si>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</si>
  <si>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</si>
  <si>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</si>
  <si>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</si>
  <si>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</si>
  <si>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</si>
  <si>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</si>
  <si>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</si>
  <si>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</si>
  <si>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</si>
  <si>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</si>
  <si>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</si>
  <si>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</si>
  <si>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</si>
  <si>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</si>
  <si>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</si>
  <si>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</si>
  <si>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</si>
  <si>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</si>
  <si>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</si>
  <si>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</si>
  <si>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</si>
  <si>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</si>
  <si>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</si>
  <si>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</si>
  <si>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</si>
  <si>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</si>
  <si>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</si>
  <si>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</si>
  <si>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</si>
  <si>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</si>
  <si>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</si>
  <si>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</si>
  <si>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</si>
  <si>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</si>
  <si>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</si>
  <si>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</si>
  <si>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</si>
  <si>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</si>
  <si>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</si>
  <si>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</si>
  <si>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</si>
  <si>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</si>
  <si>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</si>
  <si>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</si>
  <si>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</si>
  <si>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</si>
  <si>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</si>
  <si>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</si>
  <si>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</si>
  <si>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</si>
  <si>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</si>
  <si>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</si>
  <si>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</si>
  <si>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</si>
  <si>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</si>
  <si>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</si>
  <si>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</si>
  <si>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</si>
  <si>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</si>
  <si>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</si>
  <si>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</si>
  <si>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</si>
  <si>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</si>
  <si>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</si>
  <si>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</si>
  <si>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</si>
  <si>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</si>
  <si>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</si>
  <si>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</si>
  <si>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</si>
  <si>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</si>
  <si>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</si>
  <si>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</si>
  <si>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</si>
  <si>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</si>
  <si>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</si>
  <si>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</si>
  <si>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</si>
  <si>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</si>
  <si>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</si>
  <si>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</si>
  <si>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</si>
  <si>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</si>
  <si>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</si>
  <si>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</si>
  <si>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</si>
  <si>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</si>
  <si>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</si>
  <si>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</si>
  <si>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</si>
  <si>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</si>
  <si>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</si>
  <si>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</si>
  <si>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</si>
  <si>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</si>
  <si>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</si>
  <si>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</si>
  <si>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</si>
  <si>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</si>
  <si>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</si>
  <si>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</si>
  <si>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</si>
  <si>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</si>
  <si>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</si>
  <si>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</si>
  <si>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</si>
  <si>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</si>
  <si>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</si>
  <si>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</si>
  <si>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</si>
  <si>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</si>
  <si>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</si>
  <si>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</si>
  <si>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</si>
  <si>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5g down due to te issue and site access issue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</si>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</sst>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278.77657094907045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1.2672422453688341</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0.66445289351395331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45941.724996874997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45941.724996874997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45941.724996874997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45941.724996874997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45941.724996874997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45941.724996874997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45941.724996874997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45941.724996874997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45941.724996874997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45941.724996874997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45941.724996874997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45941.724996874997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45941.724996874997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45941.724996874997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45941.724996874997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45941.724996874997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45941.724996874997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45941.724996874997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45941.724996874997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45941.724996874997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45941.724996874997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45941.724996874997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45941.724996874997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45941.724996874997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45941.724996874997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45941.724996874997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45941.724996874997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45941.724996874997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45941.724996874997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45941.724996874997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45941.724996874997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45941.724996874997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45941.724996874997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45941.724996874997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45941.724996874997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45941.724996874997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45941.724996874997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45941.724996874997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45941.724996874997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45941.724996874997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45941.724996874997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45941.724996874997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45941.724996874997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45941.724996874997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45941.724996874997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45941.724996874997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A7" sqref="A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134.99791354166518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116.72515891203511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45941.724996874997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4.8978356477164198E-2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2.6848726847674698E-2</v>
      </c>
      <c r="H7" s="162">
        <v>45941.694525462961</v>
      </c>
      <c r="I7" s="18" t="str">
        <f>IFERROR(VLOOKUP(D7,DB!A:F,6,0),"")</f>
        <v>SCECO</v>
      </c>
      <c r="J7" s="18" t="str">
        <f>IFERROR(VLOOKUP(D7,DB!A:G,7,0),"")</f>
        <v>Good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45941.724996874997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45941.724996874997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45941.724996874997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45941.724996874997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45941.724996874997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45941.724996874997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45941.724996874997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45941.724996874997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45941.724996874997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45941.724996874997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45941.724996874997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45941.724996874997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45941.724996874997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45941.724996874997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45941.724996874997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45941.724996874997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45941.724996874997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45941.724996874997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45941.724996874997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45941.724996874997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45941.724996874997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45941.724996874997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45941.724996874997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45941.724996874997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45941.724996874997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45941.724996874997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45941.724996874997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45941.724996874997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45941.724996874997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45941.724996874997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45941.724996874997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45941.724996874997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45941.724996874997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45941.724996874997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45941.724996874997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45941.724996874997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45941.724996874997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45941.724996874997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45941.724996874997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45941.724996874997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45941.724996874997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45941.724996874997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45941.724996874997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45941.724996874997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45941.724996874997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45941.724996874997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45941.724996874997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45941.724996874997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45941.724996874997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45941.724996874997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45941.724996874997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45941.724996874997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45941.724996874997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45941.724996874997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45941.724996874997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45941.724996874997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45941.724996874997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45941.724996874997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45941.724996874997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45941.724996874997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45941.724996874997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45941.724996874997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45941.724996874997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45941.724996874997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45941.724996874997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45941.724996874997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45941.724996874997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45941.724996874997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45941.724996874997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45941.724996874997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45941.724996874997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45941.724996874997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45941.724996874997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45941.724996874997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45941.724996874997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45941.724996874997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45941.724996874997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45941.724996874997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45941.724996874997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45941.724996874997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45941.724996874997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45941.724996874997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45941.724996874997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45941.724996874997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45941.724996874997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45941.724996874997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45941.724996874997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45941.724996874997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45941.724996874997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45941.724996874997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45941.724996874997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45941.724996874997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45941.724996874997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45941.724996874997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45941.724996874997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45941.724996874997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45941.724996874997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45941.724996874997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45941.724996874997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45941.724996874997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45941.724996874997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45941.724996874997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45941.724996874997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45941.724996874997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45941.724996874997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45941.724996874997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45941.724996874997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45941.724996874997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45941.724996874997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45941.724996874997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45941.724996874997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45941.724996874997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45941.724996874997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45941.724996874997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45941.724996874997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45941.724996874997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45941.724996874997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45941.724996874997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45941.724996874997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45941.724996874997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45941.724996874997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45941.724996874997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45941.724996874997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45941.724996874997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45941.724996874997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45941.724996874997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45941.724996874997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45941.724996874997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45941.724996874997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45941.724996874997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45941.724996874997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45941.724996874997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45941.724996874997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45941.724996874997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45941.724996874997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45941.724996874997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45941.724996874997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45941.724996874997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45941.724996874997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45941.724996874997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45941.724996874997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45941.724996874997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45941.724996874997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45941.724996874997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45941.724996874997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45941.724996874997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45941.724996874997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45941.724996874997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45941.724996874997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45941.724996874997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45941.724996874997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45941.724996874997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45941.724996874997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45941.724996874997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45941.724996874997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45941.724996874997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45941.724996874997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45941.724996874997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45941.724996874997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45941.724996874997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45941.724996874997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45941.724996874997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45941.724996874997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45941.724996874997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45941.724996874997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45941.724996874997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45941.724996874997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45941.724996874997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45941.724996874997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45941.724996874997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45941.724996874997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45941.724996874997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45941.724996874997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45941.724996874997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45941.724996874997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45941.724996874997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45941.724996874997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45941.724996874997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45941.724996874997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45941.724996874997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45941.724996874997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45941.724996874997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45941.724996874997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45941.724996874997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45941.724996874997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45941.724996874997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45941.724996874997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45941.724996874997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45941.724996874997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45941.724996874997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45941.724996874997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45941.724996874997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45941.724996874997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45941.724996874997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45941.724996874997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45941.724996874997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45941.724996874997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45941.724996874997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45941.724996874997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45941.724996874997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45941.724996874997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45941.724996874997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45941.724996874997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45941.724996874997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45941.724996874997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45941.724996874997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45941.724996874997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45941.724996874997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45941.724996874997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45941.724996874997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45941.724996874997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45941.724996874997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45941.724996874997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45941.724996874997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45941.724996874997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45941.724996874997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45941.724996874997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45941.724996874997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45941.724996874997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45941.724996874997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45941.724996874997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45941.724996874997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45941.724996874997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45941.724996874997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45941.724996874997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45941.724996874997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45941.724996874997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45941.724996874997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45941.724996874997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45941.724996874997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45941.724996874997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45941.724996874997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45941.724996874997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45941.724996874997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45941.724996874997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45941.724996874997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45941.724996874997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45941.724996874997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45941.724996874997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45941.724996874997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45941.724996874997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45941.724996874997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45941.724996874997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45941.724996874997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45941.724996874997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45941.724996874997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45941.724996874997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45941.724996874997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45941.724996874997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45941.724996874997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45941.724996874997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45941.724996874997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45941.724996874997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45941.724996874997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45941.724996874997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45941.724996874997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45941.724996874997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45941.724996874997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45941.724996874997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45941.724996874997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45941.724996874997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45941.724996874997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45941.724996874997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45941.724996874997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45941.724996874997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45941.724996874997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45941.724996874997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45941.724996874997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45941.724996874997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45941.724996874997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45941.724996874997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45941.724996874997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45941.724996874997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45941.724996874997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45941.724996874997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45941.724996874997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45941.724996874997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45941.724996874997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45941.724996874997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45941.724996874997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45941.724996874997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45941.724996874997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45941.724996874997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45941.724996874997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45941.724996874997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45941.724996874997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45941.724996874997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45941.724996874997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45941.724996874997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45941.724996874997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45941.724996874997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45941.724996874997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45941.724996874997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45941.724996874997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45941.724996874997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45941.724996874997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45941.724996874997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45941.724996874997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45941.724996874997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45941.724996874997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45941.724996874997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45941.724996874997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45941.724996874997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45941.724996874997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45941.724996874997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45941.724996874997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45941.724996874997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45941.724996874997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45941.724996874997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45941.724996874997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45941.724996874997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45941.724996874997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45941.724996874997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45941.724996874997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45941.724996874997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45941.724996874997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45941.724996874997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45941.724996874997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45941.724996874997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45941.724996874997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45941.724996874997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45941.724996874997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45941.724996874997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45941.724996874997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45941.724996874997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45941.724996874997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45941.724996874997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45941.724996874997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45941.724996874997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45941.724996874997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45941.724996874997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45941.724996874997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45941.724996874997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45941.724996874997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45941.724996874997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45941.724996874997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45941.724996874997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45941.724996874997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45941.724996874997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45941.724996874997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45941.724996874997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45941.724996874997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45941.724996874997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45941.724996874997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45941.724996874997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45941.724996874997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45941.724996874997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45941.724996874997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45941.724996874997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45941.724996874997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45941.724996874997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45941.724996874997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45941.724996874997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45941.724996874997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45941.724996874997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45941.724996874997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45941.724996874997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45941.724996874997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45941.724996874997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45941.724996874997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45941.724996874997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45941.724996874997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45941.724996874997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45941.724996874997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45941.724996874997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45941.724996874997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45941.724996874997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45941.724996874997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45941.724996874997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45941.724996874997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45941.724996874997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45941.724996874997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45941.724996874997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45941.724996874997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45941.724996874997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45941.724996874997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45941.724996874997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45941.724996874997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45941.724996874997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45941.724996874997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45941.724996874997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45941.724996874997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45941.724996874997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45941.724996874997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45941.724996874997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45941.724996874997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45941.724996874997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45941.724996874997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45941.724996874997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45941.724996874997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45941.724996874997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45941.724996874997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45941.724996874997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45941.724996874997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45941.724996874997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45941.724996874997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45941.724996874997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45941.724996874997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45941.724996874997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45941.724996874997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45941.724996874997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45941.724996874997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45941.724996874997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45941.724996874997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45941.724996874997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45941.724996874997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45941.724996874997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45941.724996874997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45941.724996874997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45941.724996874997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45941.724996874997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45941.724996874997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45941.724996874997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45941.724996874997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45941.724996874997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45941.724996874997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45941.724996874997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45941.724996874997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45941.724996874997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45941.724996874997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45941.724996874997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45941.724996874997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45941.724996874997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45941.724996874997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45941.724996874997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45941.724996874997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45941.724996874997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45941.724996874997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45941.724996874997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45941.724996874997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45941.724996874997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45941.724996874997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45941.724996874997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45941.724996874997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45941.724996874997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45941.724996874997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45941.724996874997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45941.724996874997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45941.724996874997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45941.724996874997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45941.724996874997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45941.724996874997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45941.724996874997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45941.724996874997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45941.724996874997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45941.724996874997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45941.724996874997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45941.724996874997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45941.724996874997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45941.724996874997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45941.724996874997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45941.724996874997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45941.724996874997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45941.724996874997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45941.724996874997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45941.724996874997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45941.724996874997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45941.724996874997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45941.724996874997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45941.724996874997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45941.724996874997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45941.724996874997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45941.724996874997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45941.724996874997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45941.724996874997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45941.724996874997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45941.724996874997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45941.724996874997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45941.724996874997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45941.724996874997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45941.724996874997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45941.724996874997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45941.724996874997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45941.724996874997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45941.724996874997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45941.724996874997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45941.724996874997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45941.724996874997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45941.724996874997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45941.724996874997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45941.724996874997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45941.724996874997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45941.724996874997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45941.724996874997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45941.724996874997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45941.724996874997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45941.724996874997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45941.724996874997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45941.724996874997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45941.724996874997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45941.724996874997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45941.724996874997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45941.724996874997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45941.724996874997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45941.724996874997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45941.724996874997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45941.724996874997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45941.724996874997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45941.724996874997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45941.724996874997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45941.724996874997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45941.724996874997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45941.724996874997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45941.724996874997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45941.724996874997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45941.724996874997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45941.724996874997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45941.724996874997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45941.724996874997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45941.724996874997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45941.724996874997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45941.724996874997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45941.724996874997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45941.724996874997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45941.724996874997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45941.724996874997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45941.724996874997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45941.724996874997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45941.724996874997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45941.724996874997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45941.724996874997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45941.724996874997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45941.724996874997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45941.724996874997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45941.724996874997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45941.724996874997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45941.724996874997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45941.724996874997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45941.724996874997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45941.724996874997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45941.724996874997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45941.724996874997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45941.724996874997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45941.724996874997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45941.724996874997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45941.724996874997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45941.724996874997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45941.724996874997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45941.724996874997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45941.724996874997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45941.724996874997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45941.724996874997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45941.724996874997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45941.724996874997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45941.724996874997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45941.724996874997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45941.724996874997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45941.724996874997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45941.724996874997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45941.724996874997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45941.724996874997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45941.724996874997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45941.724996874997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45941.724996874997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45941.724996874997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45941.724996874997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45941.724996874997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45941.724996874997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45941.724996874997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45941.724996874997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45941.724996874997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45941.724996874997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45941.724996874997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45941.724996874997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45941.724996874997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45941.724996874997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45941.724996874997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45941.724996874997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45941.724996874997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45941.724996874997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45941.724996874997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45941.724996874997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45941.724996874997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45941.724996874997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45941.724996874997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45941.724996874997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45941.724996874997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45941.724996874997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45941.724996874997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45941.724996874997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45941.724996874997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45941.724996874997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45941.724996874997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45941.724996874997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45941.724996874997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45941.724996874997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45941.724996874997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45941.724996874997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45941.724996874997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45941.724996874997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45941.724996874997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45941.724996874997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45941.724996874997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45941.724996874997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45941.724996874997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45941.724996874997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45941.724996874997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45941.724996874997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45941.724996874997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45941.724996874997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45941.724996874997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45941.724996874997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45941.724996874997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45941.724996874997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45941.724996874997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45941.724996874997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45941.724996874997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45941.724996874997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45941.724996874997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45941.724996874997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45941.724996874997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45941.724996874997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45941.724996874997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45941.724996874997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45941.724996874997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45941.724996874997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45941.724996874997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45941.724996874997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45941.724996874997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45941.724996874997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45941.724996874997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45941.724996874997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45941.724996874997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45941.724996874997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45941.724996874997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45941.724996874997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45941.724996874997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45941.724996874997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45941.724996874997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45941.724996874997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45941.724996874997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45941.724996874997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45941.724996874997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45941.724996874997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45941.724996874997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45941.724996874997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45941.724996874997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45941.724996874997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45941.724996874997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45941.724996874997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45941.724996874997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45941.724996874997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45941.724996874997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45941.724996874997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45941.724996874997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45941.724996874997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45941.724996874997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45941.724996874997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45941.724996874997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45941.724996874997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45941.724996874997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45941.724996874997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45941.724996874997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45941.724996874997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45941.724996874997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45941.724996874997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45941.724996874997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45941.724996874997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45941.724996874997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45941.724996874997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45941.724996874997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45941.724996874997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45941.724996874997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45941.724996874997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45941.724996874997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45941.724996874997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45941.724996874997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45941.724996874997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45941.724996874997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45941.724996874997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45941.724996874997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45941.724996874997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45941.724996874997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45941.724996874997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45941.724996874997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45941.724996874997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45941.724996874997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45941.724996874997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45941.724996874997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45941.724996874997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45941.724996874997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45941.724996874997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45941.724996874997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45941.724996874997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45941.724996874997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45941.724996874997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45941.724996874997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45941.724996874997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45941.724996874997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45941.724996874997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45941.724996874997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45941.724996874997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45941.724996874997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45941.724996874997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45941.724996874997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45941.724996874997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45941.724996874997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45941.724996874997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45941.724996874997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45941.724996874997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45941.724996874997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45941.724996874997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45941.724996874997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45941.724996874997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45941.724996874997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45941.724996874997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45941.724996874997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45941.724996874997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45941.724996874997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45941.724996874997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45941.724996874997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45941.724996874997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45941.724996874997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45941.724996874997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45941.724996874997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45941.724996874997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45941.724996874997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45941.724996874997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45941.724996874997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45941.724996874997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45941.724996874997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45941.724996874997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45941.724996874997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45941.724996874997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45941.724996874997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45941.724996874997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45941.724996874997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45941.724996874997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45941.724996874997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45941.724996874997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45941.724996874997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45941.724996874997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45941.724996874997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45941.724996874997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45941.724996874997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45941.724996874997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45941.724996874997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45941.724996874997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45941.724996874997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45941.724996874997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45941.724996874997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45941.724996874997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45941.724996874997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45941.724996874997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45941.724996874997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45941.724996874997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45941.724996874997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45941.724996874997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45941.724996874997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45941.724996874997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45941.724996874997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45941.724996874997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45941.724996874997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45941.724996874997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45941.724996874997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45941.724996874997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45941.724996874997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45941.724996874997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45941.724996874997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45941.724996874997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45941.724996874997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45941.724996874997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45941.724996874997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45941.724996874997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45941.724996874997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45941.724996874997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45941.724996874997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45941.724996874997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45941.724996874997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45941.724996874997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45941.724996874997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45941.724996874997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45941.724996874997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45941.724996874997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45941.724996874997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45941.724996874997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45941.724996874997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45941.724996874997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45941.724996874997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45941.724996874997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45941.724996874997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45941.724996874997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45941.724996874997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45941.724996874997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45941.724996874997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45941.724996874997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45941.724996874997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45941.724996874997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45941.724996874997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45941.724996874997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45941.724996874997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45941.724996874997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45941.724996874997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45941.724996874997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45941.724996874997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45941.724996874997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45941.724996874997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45941.724996874997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45941.724996874997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45941.724996874997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45941.724996874997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45941.724996874997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45941.724996874997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45941.724996874997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45941.724996874997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45941.724996874997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45941.724996874997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45941.724996874997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45941.724996874997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45941.724996874997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45941.724996874997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45941.724996874997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45941.724996874997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45941.724996874997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45941.724996874997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45941.724996874997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45941.724996874997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45941.724996874997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45941.724996874997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45941.724996874997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45941.724996874997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45941.724996874997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45941.724996874997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45941.724996874997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45941.724996874997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45941.724996874997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45941.724996874997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45941.724996874997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45941.724996874997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45941.724996874997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45941.724996874997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45941.724996874997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45941.724996874997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45941.724996874997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45941.724996874997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45941.724996874997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45941.724996874997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45941.724996874997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45941.724996874997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45941.724996874997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45941.724996874997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45941.724996874997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45941.724996874997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45941.724996874997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45941.724996874997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45941.724996874997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45941.724996874997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45941.724996874997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45941.724996874997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45941.724996874997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45941.724996874997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45941.724996874997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45941.724996874997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45941.724996874997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45941.724996874997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45941.724996874997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45941.724996874997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45941.724996874997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45941.724996874997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45941.724996874997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45941.724996874997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45941.724996874997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45941.724996874997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45941.724996874997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45941.724996874997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45941.724996874997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45941.724996874997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45941.724996874997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45941.724996874997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45941.724996874997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45941.724996874997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45941.724996874997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45941.724996874997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45941.724996874997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45941.724996874997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45941.724996874997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45941.724996874997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45941.724996874997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45941.724996874997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45941.724996874997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45941.724996874997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45941.724996874997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45941.724996874997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45941.724996874997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45941.724996874997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45941.724996874997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45941.724996874997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45941.724996874997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45941.724996874997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45941.724996874997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45941.724996874997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45941.724996874997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45941.724996874997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45941.724996874997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45941.724996874997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45941.724996874997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45941.724996874997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45941.724996874997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45941.724996874997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45941.724996874997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45941.724996874997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45941.724996874997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45941.724996874997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45941.724996874997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45941.724996874997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45941.724996874997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45941.724996874997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45941.724996874997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45941.724996874997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45941.724996874997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45941.724996874997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45941.724996874997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45941.724996874997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45941.724996874997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45941.724996874997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45941.724996874997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45941.724996874997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45941.724996874997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45941.724996874997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45941.724996874997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45941.724996874997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45941.724996874997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45941.724996874997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45941.724996874997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45941.724996874997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45941.724996874997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45941.724996874997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45941.724996874997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45941.724996874997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45941.724996874997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45941.724996874997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45941.724996874997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45941.724996874997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45941.724996874997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45941.724996874997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45941.724996874997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45941.724996874997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45941.724996874997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45941.724996874997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45941.724996874997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45941.724996874997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45941.724996874997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45941.724996874997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45941.724996874997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45941.724996874997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45941.724996874997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45941.724996874997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45941.724996874997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45941.724996874997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45941.724996874997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45941.724996874997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45941.724996874997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45941.724996874997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45941.724996874997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45941.724996874997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45941.724996874997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45941.724996874997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45941.724996874997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45941.724996874997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45941.724996874997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45941.724996874997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45941.724996874997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45941.724996874997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45941.724996874997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45941.724996874997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45941.724996874997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45941.724996874997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45941.724996874997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45941.724996874997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45941.724996874997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45941.724996874997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45941.724996874997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45941.724996874997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45941.724996874997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45941.724996874997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45941.724996874997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45941.724996874997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45941.724996874997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45941.724996874997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45941.724996874997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45941.724996874997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45941.724996874997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45941.724996874997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45941.724996874997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45941.724996874997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45941.724996874997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45941.724996874997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45941.724996874997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45941.724996874997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45941.724996874997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45941.724996874997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45941.724996874997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45941.724996874997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45941.724996874997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45941.724996874997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45941.724996874997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45941.724996874997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45941.724996874997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45941.724996874997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45941.724996874997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45941.724996874997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45941.724996874997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45941.724996874997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45941.724996874997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45941.724996874997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45941.724996874997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45941.724996874997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45941.724996874997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45941.724996874997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45941.724996874997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45941.724996874997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45941.724996874997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45941.724996874997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45941.724996874997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45941.724996874997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45941.724996874997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45941.724996874997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45941.724996874997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45941.724996874997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45941.724996874997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45941.724996874997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45941.724996874997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45941.724996874997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45941.724996874997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45941.724996874997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45941.724996874997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45941.724996874997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45941.724996874997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45941.724996874997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45941.724996874997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45941.724996874997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45941.724996874997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45941.724996874997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45941.724996874997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45941.724996874997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45941.724996874997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45941.724996874997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45941.724996874997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45941.724996874997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45941.724996874997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45941.724996874997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45941.724996874997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45941.724996874997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45941.724996874997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45941.724996874997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45941.724996874997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45941.724996874997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45941.724996874997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45941.724996874997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45941.724996874997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45941.724996874997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45941.724996874997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45941.724996874997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45941.724996874997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45941.724996874997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45941.724996874997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45941.724996874997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45941.724996874997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45941.724996874997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45941.724996874997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45941.724996874997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45941.724996874997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45941.724996874997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45941.724996874997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45941.724996874997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45941.724996874997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45941.724996874997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45941.724996874997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45941.724996874997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45941.724996874997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45941.724996874997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45941.724996874997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45941.724996874997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45941.724996874997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45941.724996874997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45941.724996874997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45941.724996874997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45941.724996874997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45941.724996874997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45941.724996874997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45941.724996874997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45941.724996874997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45941.724996874997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45941.724996874997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45941.724996874997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45941.724996874997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45941.724996874997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45941.724996874997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45941.724996874997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45941.724996874997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45941.724996874997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45941.724996874997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45941.724996874997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45941.724996874997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45941.724996874997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45941.724996874997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45941.724996874997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45941.724996874997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45941.724996874997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45941.724996874997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45941.724996874997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45941.724996874997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45941.724996874997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45941.724996874997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45941.724996874997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45941.724996874997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45941.724996874997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45941.724996874997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45941.724996874997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45941.724996874997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45941.724996874997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45941.724996874997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45941.724996874997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45941.724996874997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45941.724996874997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45941.724996874997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45941.724996874997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45941.724996874997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45941.724996874997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45941.724996874997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45941.724996874997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45941.724996874997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45941.724996874997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45941.724996874997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45941.724996874997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45941.724996874997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45941.724996874997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45941.724996874997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45941.724996874997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45941.724996874997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45941.724996874997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45941.724996874997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45941.724996874997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45941.724996874997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45941.724996874997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45941.724996874997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45941.724996874997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45941.724996874997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45941.724996874997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45941.724996874997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45941.724996874997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45941.724996874997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45941.724996874997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45941.724996874997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45941.724996874997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45941.724996874997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45941.724996874997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45941.724996874997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45941.724996874997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45941.724996874997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45941.724996874997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45941.724996874997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45941.724996874997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45941.724996874997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45941.724996874997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45941.724996874997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45941.724996874997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45941.724996874997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45941.724996874997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45941.724996874997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45941.724996874997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45941.724996874997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45941.724996874997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45941.724996874997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45941.724996874997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45941.724996874997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45941.724996874997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45941.724996874997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45941.724996874997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45941.724996874997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45941.724996874997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45941.724996874997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45941.724996874997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45941.724996874997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45941.724996874997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45941.724996874997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45941.724996874997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45941.724996874997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45941.724996874997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45941.724996874997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45941.724996874997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45941.724996874997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45941.724996874997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45941.724996874997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45941.724996874997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45941.724996874997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45941.724996874997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45941.724996874997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45941.724996874997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45941.724996874997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45941.724996874997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45941.724996874997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45941.724996874997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45941.724996874997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45941.724996874997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45941.724996874997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45941.724996874997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45941.724996874997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45941.724996874997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45941.724996874997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45941.724996874997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45941.724996874997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45941.724996874997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45941.724996874997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45941.724996874997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45941.724996874997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45941.724996874997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45941.724996874997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45941.724996874997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45941.724996874997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45941.724996874997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45941.724996874997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45941.724996874997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45941.724996874997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45941.724996874997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45941.724996874997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45941.724996874997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45941.724996874997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45941.724996874997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45941.724996874997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45941.724996874997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45941.724996874997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45941.724996874997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45941.724996874997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45941.724996874997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45941.724996874997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45941.724996874997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45941.724996874997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45941.724996874997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45941.724996874997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45941.724996874997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45941.724996874997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45941.724996874997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45941.724996874997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45941.724996874997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45941.724996874997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45941.724996874997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45941.724996874997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45941.724996874997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45941.724996874997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45941.724996874997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45941.724996874997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45941.724996874997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45941.724996874997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45941.724996874997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45941.724996874997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45941.724996874997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45941.724996874997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45941.724996874997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45941.724996874997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45941.724996874997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45941.724996874997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45941.724996874997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45941.724996874997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45941.724996874997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45941.724996874997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45941.724996874997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45941.724996874997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45941.724996874997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45941.724996874997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45941.724996874997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45941.724996874997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45941.724996874997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45941.724996874997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45941.724996874997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45941.724996874997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45941.724996874997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45941.724996874997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45941.724996874997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45941.724996874997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45941.724996874997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45941.724996874997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45941.724996874997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45941.724996874997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45941.724996874997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45941.724996874997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45941.724996874997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45941.724996874997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45941.724996874997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45941.724996874997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45941.724996874997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45941.724996874997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45941.724996874997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45941.724996874997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45941.724996874997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45941.724996874997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45941.724996874997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45941.724996874997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45941.724996874997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45941.724996874997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45941.724996874997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45941.724996874997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45941.724996874997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45941.724996874997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45941.724996874997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45941.724996874997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45941.724996874997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45941.724996874997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45941.724996874997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45941.724996874997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45941.724996874997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45941.724996874997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45941.724996874997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45941.724996874997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45941.724996874997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45941.724996874997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45941.724996874997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45941.724996874997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45941.724996874997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45941.724996874997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45941.724996874997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45941.724996874997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45941.724996874997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45941.724996874997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45941.724996874997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45941.724996874997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45941.724996874997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45941.724996874997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45941.724996874997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45941.724996874997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45941.724996874997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45941.724996874997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45941.724996874997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45941.724996874997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45941.724996874997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45941.724996874997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45941.724996874997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45941.724996874997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45941.724996874997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45941.724996874997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45941.724996874997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45941.724996874997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45941.724996874997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45941.724996874997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45941.724996874997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45941.724996874997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45941.724996874997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45941.724996874997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45941.724996874997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45941.724996874997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45941.724996874997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238.24427928240038</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9.7844097217603121E-2</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45941.724996874997</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45941.724996874997</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45941.724996874997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45941.724996874997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45941.724996874997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45941.724996874997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45941.724996874997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45941.724996874997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45941.724996874997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45941.724996874997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45941.724996874997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45941.724996874997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45941.724996874997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45941.724996874997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45941.724996874997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45941.724996874997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45941.724996874997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45941.724996874997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45941.724996874997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45941.724996874997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45941.724996874997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45941.724996874997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45941.724996874997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45941.724996874997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45941.724996874997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45941.724996874997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45941.724996874997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45941.724996874997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45941.724996874997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45941.724996874997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45941.724996874997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45941.724996874997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45941.724996874997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45941.724996874997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45941.724996874997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45941.724996874997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45941.724996874997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45941.724996874997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45941.724996874997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45941.724996874997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45941.724996874997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45941.724996874997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45941.724996874997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45941.724996874997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45941.724996874997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45941.724996874997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45941.724996874997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45941.724996874997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45941.724996874997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45941.724996874997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45941.724996874997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45941.724996874997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45941.724996874997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45941.724996874997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45941.724996874997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45941.724996874997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45941.724996874997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45941.724996874997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45941.724996874997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45941.724996874997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45941.724996874997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45941.724996874997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45941.724996874997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45941.724996874997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45941.724996874997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45941.724996874997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45941.724996874997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45941.724996874997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45941.724996874997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45941.724996874997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45941.724996874997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45941.724996874997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45941.724996874997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45941.724996874997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45941.724996874997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45941.724996874997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45941.724996874997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45941.724996874997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45941.724996874997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45941.724996874997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45941.724996874997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45941.724996874997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45941.724996874997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45941.724996874997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45941.724996874997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45941.724996874997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45941.724996874997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45941.724996874997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45941.724996874997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45941.724996874997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45941.724996874997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45941.724996874997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45941.724996874997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45941.724996874997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45941.724996874997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45941.724996874997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45941.724996874997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45941.724996874997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45941.724996874997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45941.724996874997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45941.724996874997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45941.724996874997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45941.724996874997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45941.724996874997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45941.724996874997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45941.724996874997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45941.724996874997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45941.724996874997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45941.724996874997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45941.724996874997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45941.724996874997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45941.724996874997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45941.724996874997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45941.724996874997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45941.724996874997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45941.724996874997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45941.724996874997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45941.724996874997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45941.724996874997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45941.724996874997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45941.724996874997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45941.724996874997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45941.724996874997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45941.724996874997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45941.724996874997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45941.724996874997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45941.724996874997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45941.724996874997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45941.724996874997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45941.724996874997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45941.724996874997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45941.724996874997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45941.724996874997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45941.724996874997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45941.724996874997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45941.724996874997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45941.724996874997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45941.724996874997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45941.724996874997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45941.724996874997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45941.724996874997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45941.724996874997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45941.724996874997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45941.724996874997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45941.724996874997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45941.724996874997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45941.724996874997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45941.724996874997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45941.724996874997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45941.724996874997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45941.724996874997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45941.724996874997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45941.724996874997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45941.724996874997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45941.724996874997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45941.724996874997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45941.724996874997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45941.724996874997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45941.724996874997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45941.724996874997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45941.724996874997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45941.724996874997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45941.724996874997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45941.724996874997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45941.724996874997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45941.724996874997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45941.724996874997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45941.724996874997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45941.724996874997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45941.724996874997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45941.724996874997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45941.724996874997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45941.724996874997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45941.724996874997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45941.724996874997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45941.724996874997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45941.724996874997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45941.724996874997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45941.724996874997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45941.724996874997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45941.724996874997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45941.724996874997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45941.724996874997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45941.724996874997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45941.724996874997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45941.724996874997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45941.724996874997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45941.724996874997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45941.724996874997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45941.724996874997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45941.724996874997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45941.724996874997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45941.724996874997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45941.724996874997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45941.724996874997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45941.724996874997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45941.724996874997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45941.724996874997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45941.724996874997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45941.724996874997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45941.724996874997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45941.724996874997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45941.724996874997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45941.724996874997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45941.724996874997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45941.724996874997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45941.724996874997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45941.724996874997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45941.724996874997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45941.724996874997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45941.724996874997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45941.724996874997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45941.724996874997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45941.724996874997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45941.724996874997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45941.724996874997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45941.724996874997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45941.724996874997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45941.724996874997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45941.724996874997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45941.724996874997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45941.724996874997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45941.724996874997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45941.724996874997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45941.724996874997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45941.724996874997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45941.724996874997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45941.724996874997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45941.724996874997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45941.724996874997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45941.724996874997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45941.724996874997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45941.724996874997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45941.724996874997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45941.724996874997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45941.724996874997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45941.724996874997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45941.724996874997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45941.724996874997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45941.724996874997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45941.724996874997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45941.724996874997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45941.724996874997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45941.724996874997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45941.724996874997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45941.724996874997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45941.724996874997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45941.724996874997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45941.724996874997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45941.724996874997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45941.724996874997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45941.724996874997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45941.724996874997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45941.724996874997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45941.724996874997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45941.724996874997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45941.724996874997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45941.724996874997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45941.724996874997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45941.724996874997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45941.724996874997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45941.724996874997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45941.724996874997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45941.724996874997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45941.724996874997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45941.724996874997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45941.724996874997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45941.724996874997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45941.724996874997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45941.724996874997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45941.724996874997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45941.724996874997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45941.724996874997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45941.724996874997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45941.724996874997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45941.724996874997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45941.724996874997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45941.724996874997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45941.724996874997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45941.724996874997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45941.724996874997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45941.724996874997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45941.724996874997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45941.724996874997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45941.724996874997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45941.724996874997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45941.724996874997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45941.724996874997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45941.724996874997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45941.724996874997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45941.724996874997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45941.724996874997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45941.724996874997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45941.724996874997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45941.724996874997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45941.724996874997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45941.724996874997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45941.724996874997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45941.724996874997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45941.724996874997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45941.724996874997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45941.724996874997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45941.724996874997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45941.724996874997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45941.724996874997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45941.724996874997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45941.724996874997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45941.724996874997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45941.724996874997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45941.724996874997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45941.724996874997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45941.724996874997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45941.724996874997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45941.724996874997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45941.724996874997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45941.724996874997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45941.724996874997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45941.724996874997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45941.724996874997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45941.724996874997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45941.724996874997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45941.724996874997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45941.724996874997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45941.724996874997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45941.724996874997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45941.724996874997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45941.724996874997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45941.724996874997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45941.724996874997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45941.724996874997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45941.724996874997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45941.724996874997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45941.724996874997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45941.724996874997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45941.724996874997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45941.724996874997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45941.724996874997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45941.724996874997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45941.724996874997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45941.724996874997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45941.724996874997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45941.724996874997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45941.724996874997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45941.724996874997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45941.724996874997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45941.724996874997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45941.724996874997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45941.724996874997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45941.724996874997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45941.724996874997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45941.724996874997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45941.724996874997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45941.724996874997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45941.724996874997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45941.724996874997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45941.724996874997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45941.724996874997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45941.724996874997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45941.724996874997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45941.724996874997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45941.724996874997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45941.724996874997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45941.724996874997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45941.724996874997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45941.724996874997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45941.724996874997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45941.724996874997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45941.724996874997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45941.724996874997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45941.724996874997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45941.724996874997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45941.724996874997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45941.724996874997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45941.724996874997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45941.724996874997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45941.724996874997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45941.724996874997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45941.724996874997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45941.724996874997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45941.724996874997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45941.724996874997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45941.724996874997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45941.724996874997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45941.724996874997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45941.724996874997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45941.724996874997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45941.724996874997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45941.724996874997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45941.724996874997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45941.724996874997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45941.724996874997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45941.724996874997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45941.724996874997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45941.724996874997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45941.724996874997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45941.724996874997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45941.724996874997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45941.724996874997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45941.724996874997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45941.724996874997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45941.724996874997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45941.724996874997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45941.724996874997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45941.724996874997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45941.724996874997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45941.724996874997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45941.724996874997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45941.724996874997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45941.724996874997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45941.724996874997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45941.724996874997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45941.724996874997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45941.724996874997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45941.724996874997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45941.724996874997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45941.724996874997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45941.724996874997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45941.724996874997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45941.724996874997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45941.724996874997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45941.724996874997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45941.724996874997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45941.724996874997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45941.724996874997</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45941.724996874997</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49.892936689808266</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15.536119560179941</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45941.724996874997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45941.724996874997</v>
      </c>
      <c r="H5" s="38"/>
      <c r="I5" s="37" t="str">
        <f>IFERROR(VLOOKUP(D5,DB!A:F,6,0),"")</f>
        <v/>
      </c>
      <c r="J5" s="37" t="str">
        <f>IFERROR(VLOOKUP(D5,DB!A:G,7,0),"")</f>
        <v/>
      </c>
      <c r="K5" s="37"/>
      <c r="L5" s="37" t="str">
        <f>IFERROR(VLOOKUP(D5,DB!A:I,9,0),"")</f>
        <v/>
      </c>
    </row>
    <row r="6" spans="1:13" ht="15">
      <c r="A6" s="37"/>
      <c r="B6" s="37" t="str">
        <f>IFERROR(VLOOKUP(D6,DB!A:K,11,0),"")</f>
        <v>R5</v>
      </c>
      <c r="C6" s="37"/>
      <c r="D6" s="37" t="s">
        <v>32244</v>
      </c>
      <c r="E6" s="37"/>
      <c r="F6" s="38"/>
      <c r="G6" s="39">
        <f t="shared" ca="1" si="1"/>
        <v>45941.724996874997</v>
      </c>
      <c r="H6" s="38"/>
      <c r="I6" s="37" t="str">
        <f>IFERROR(VLOOKUP(D6,DB!A:F,6,0),"")</f>
        <v>SCECO</v>
      </c>
      <c r="J6" s="37" t="str">
        <f>IFERROR(VLOOKUP(D6,DB!A:G,7,0),"")</f>
        <v>Dead</v>
      </c>
      <c r="K6" s="37"/>
      <c r="L6" s="37" t="str">
        <f>IFERROR(VLOOKUP(D6,DB!A:I,9,0),"")</f>
        <v>Latis</v>
      </c>
    </row>
    <row r="7" spans="1:13" ht="15">
      <c r="A7" s="37"/>
      <c r="B7" s="37" t="str">
        <f>IFERROR(VLOOKUP(D7,DB!A:K,11,0),"")</f>
        <v/>
      </c>
      <c r="C7" s="37"/>
      <c r="D7" s="37"/>
      <c r="E7" s="37"/>
      <c r="F7" s="38"/>
      <c r="G7" s="39">
        <f t="shared" ca="1" si="1"/>
        <v>45941.724996874997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45941.724996874997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45941.724996874997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45941.724996874997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45941.724996874997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45941.724996874997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45941.724996874997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45941.724996874997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45941.724996874997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45941.724996874997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45941.724996874997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45941.724996874997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45941.724996874997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45941.724996874997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45941.724996874997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45941.724996874997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45941.724996874997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45941.724996874997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45941.724996874997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45941.724996874997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45941.724996874997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45941.724996874997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45941.724996874997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45941.724996874997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45941.724996874997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45941.724996874997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45941.724996874997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45941.724996874997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45941.724996874997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45941.724996874997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45941.724996874997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45941.724996874997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45941.724996874997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45941.724996874997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45941.724996874997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45941.724996874997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45941.724996874997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45941.724996874997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45941.724996874997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45941.724996874997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45941.724996874997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45941.724996874997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45941.724996874997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45941.724996874997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45941.724996874997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45941.724996874997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45941.724996874997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45941.724996874997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45941.724996874997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45941.724996874997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45941.724996874997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45941.724996874997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45941.724996874997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45941.724996874997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45941.724996874997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45941.724996874997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45941.724996874997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45941.724996874997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45941.724996874997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45941.724996874997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45941.724996874997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45941.724996874997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45941.724996874997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45941.724996874997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45941.724996874997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45941.724996874997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45941.724996874997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45941.724996874997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45941.724996874997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45941.724996874997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45941.724996874997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45941.724996874997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45941.724996874997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45941.724996874997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45941.724996874997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45941.724996874997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45941.724996874997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45941.724996874997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45941.724996874997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45941.724996874997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45941.724996874997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45941.724996874997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45941.724996874997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45941.724996874997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45941.724996874997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45941.724996874997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14.952149652774096</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2.1959343749986147</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7.8440246527752606</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0.70103854166518431</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2.5170486107526813E-2</v>
      </c>
      <c r="H6" s="110">
        <v>45941.702893518515</v>
      </c>
      <c r="I6" s="106" t="str">
        <f>IFERROR(VLOOKUP(D6,DB!A:F,6,0),"")</f>
        <v>SCECO</v>
      </c>
      <c r="J6" s="105" t="str">
        <f>IFERROR(VLOOKUP(D6,DB!A:G,7,0),"")</f>
        <v>Good</v>
      </c>
      <c r="K6" s="111" t="s">
        <v>39078</v>
      </c>
      <c r="L6" s="112" t="str">
        <f>IFERROR(VLOOKUP(D6,DB!A:I,9,0),"")</f>
        <v>Latis</v>
      </c>
    </row>
    <row r="7" spans="1:16383" ht="31.5" customHeight="1">
      <c r="A7" s="107"/>
      <c r="B7" s="106" t="str">
        <f>IFERROR(VLOOKUP(D7,DB!A:K,11,0),"")</f>
        <v>R6</v>
      </c>
      <c r="C7" s="108"/>
      <c r="D7" s="106" t="s">
        <v>34200</v>
      </c>
      <c r="E7" s="109"/>
      <c r="F7" s="110"/>
      <c r="G7" s="78">
        <f ca="1">IFERROR(NOW()-F7,"-")</f>
        <v>45941.724996874997</v>
      </c>
      <c r="H7" s="110"/>
      <c r="I7" s="106" t="str">
        <f>IFERROR(VLOOKUP(D7,DB!A:F,6,0),"")</f>
        <v>SCECO</v>
      </c>
      <c r="J7" s="105" t="str">
        <f>IFERROR(VLOOKUP(D7,DB!A:G,7,0),"")</f>
        <v>Weak</v>
      </c>
      <c r="K7" s="111"/>
      <c r="L7" s="112" t="str">
        <f>IFERROR(VLOOKUP(D7,DB!A:I,9,0),"")</f>
        <v>Latis</v>
      </c>
    </row>
    <row r="8" spans="1:16383" ht="31.5" customHeight="1">
      <c r="A8" s="107"/>
      <c r="B8" s="106" t="str">
        <f>IFERROR(VLOOKUP(D8,DB!A:K,11,0),"")</f>
        <v/>
      </c>
      <c r="C8" s="108"/>
      <c r="D8" s="106"/>
      <c r="E8" s="109"/>
      <c r="F8" s="110"/>
      <c r="G8" s="78">
        <f ca="1">IFERROR(NOW()-F8,"-")</f>
        <v>45941.724996874997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45941.724996874997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45941.724996874997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45941.724996874997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45941.724996874997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45941.724996874997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45941.724996874997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45941.724996874997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45941.724996874997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45941.724996874997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45941.724996874997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45941.724996874997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45941.724996874997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45941.724996874997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45941.724996874997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45941.724996874997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45941.724996874997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45941.724996874997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45941.724996874997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45941.724996874997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45941.724996874997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45941.724996874997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45941.724996874997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45941.724996874997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45941.724996874997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45941.724996874997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45941.724996874997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45941.724996874997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45941.724996874997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45941.724996874997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45941.724996874997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45941.724996874997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45941.724996874997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45941.724996874997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45941.724996874997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45941.724996874997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45941.724996874997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45941.724996874997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45941.724996874997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45941.724996874997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45941.724996874997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45941.724996874997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45941.724996874997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45941.724996874997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45941.724996874997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45941.724996874997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45941.724996874997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45941.724996874997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45941.724996874997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45941.724996874997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45941.724996874997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45941.724996874997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45941.724996874997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45941.724996874997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45941.724996874997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45941.724996874997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45941.724996874997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45941.724996874997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45941.724996874997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45941.724996874997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45941.724996874997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45941.724996874997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45941.724996874997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45941.724996874997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45941.724996874997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45941.724996874997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45941.724996874997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45941.724996874997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45941.724996874997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45941.724996874997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45941.724996874997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45941.724996874997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45941.724996874997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45941.724996874997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45941.724996874997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45941.724996874997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45941.724996874997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45941.724996874997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45941.724996874997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45941.724996874997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45941.724996874997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45941.724996874997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45941.724996874997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45941.724996874997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45941.724996874997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45941.724996874997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45941.724996874997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45941.724996874997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45941.724996874997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45941.724996874997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45941.724996874997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45941.724996874997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45941.724996874997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45941.724996874997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45941.724996874997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45941.724996874997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45941.724996874997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45941.724996874997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45941.724996874997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45941.724996874997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45941.724996874997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45941.724996874997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45941.724996874997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45941.724996874997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45941.724996874997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45941.724996874997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45941.724996874997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45941.724996874997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45941.724996874997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45941.724996874997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45941.724996874997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45941.724996874997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45941.724996874997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45941.724996874997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45941.724996874997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45941.724996874997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45941.724996874997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45941.724996874997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45941.724996874997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45941.724996874997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45941.724996874997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45941.724996874997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45941.724996874997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45941.724996874997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45941.724996874997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45941.724996874997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45941.724996874997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45941.724996874997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45941.724996874997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45941.724996874997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45941.724996874997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45941.724996874997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45941.724996874997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45941.724996874997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45941.724996874997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45941.724996874997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45941.724996874997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45941.724996874997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45941.724996874997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45941.724996874997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45941.724996874997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45941.724996874997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45941.724996874997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45941.724996874997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45941.724996874997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45941.724996874997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45941.724996874997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45941.724996874997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45941.724996874997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45941.724996874997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45941.724996874997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45941.724996874997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45941.724996874997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45941.724996874997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45941.724996874997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45941.724996874997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45941.724996874997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45941.724996874997</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2025-10-11T14:26:01Z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