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074" documentId="13_ncr:1_{F6CB121F-512D-4AA6-A0C1-0FB36C537598}" xr6:coauthVersionLast="47" xr6:coauthVersionMax="47" xr10:uidLastSave="{BA62EBBE-4EDA-4832-849B-033B7A94FB73}"/>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 i="2" l="1"/>
  <c r="J8" i="6"/>
  <c r="J9" i="6"/>
  <c r="J10" i="6"/>
  <c r="J11" i="6"/>
  <c r="J12" i="6"/>
  <c r="J13" i="6"/>
  <c r="J14" i="6"/>
  <c r="J15" i="6"/>
  <c r="J16" i="6"/>
  <c r="J17" i="6"/>
  <c r="J18" i="6"/>
  <c r="J19" i="6"/>
  <c r="J20" i="6"/>
  <c r="J21" i="6"/>
  <c r="J22" i="6"/>
  <c r="J23" i="6"/>
  <c r="J24" i="6"/>
  <c r="J25" i="6"/>
  <c r="J26" i="6"/>
  <c r="J27" i="6"/>
  <c r="J28" i="6"/>
  <c r="J29" i="6"/>
  <c r="J30" i="6"/>
  <c r="J31" i="6"/>
  <c r="J32" i="6"/>
  <c r="J33" i="6"/>
  <c r="J34" i="6"/>
  <c r="J35" i="6"/>
  <c r="J6" i="6"/>
  <c r="J7"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3" i="4"/>
  <c r="G3" i="4"/>
  <c r="I3" i="4"/>
  <c r="J3" i="4"/>
  <c r="L3" i="4"/>
  <c r="G4" i="6"/>
  <c r="G2" i="6"/>
  <c r="G5" i="6"/>
  <c r="B5" i="2"/>
  <c r="G5" i="2"/>
  <c r="I5" i="2"/>
  <c r="J5" i="2"/>
  <c r="L5" i="2"/>
  <c r="B6" i="2"/>
  <c r="G6" i="2"/>
  <c r="I6" i="2"/>
  <c r="J6" i="2"/>
  <c r="L6" i="2"/>
  <c r="B7" i="2"/>
  <c r="G7" i="2"/>
  <c r="I7" i="2"/>
  <c r="J7" i="2"/>
  <c r="L7" i="2"/>
  <c r="B8" i="2"/>
  <c r="G8" i="2"/>
  <c r="I8" i="2"/>
  <c r="J8" i="2"/>
  <c r="L8" i="2"/>
  <c r="B9" i="2"/>
  <c r="G9" i="2"/>
  <c r="I9" i="2"/>
  <c r="J9" i="2"/>
  <c r="L9"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I2" i="6"/>
  <c r="I5" i="6"/>
  <c r="L2" i="6"/>
  <c r="L5" i="6"/>
  <c r="L4" i="6"/>
  <c r="J5" i="6"/>
  <c r="J2" i="6"/>
  <c r="J4" i="6"/>
  <c r="I4" i="6"/>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L27" i="5"/>
  <c r="J27" i="5"/>
  <c r="I27" i="5"/>
  <c r="G27" i="5"/>
  <c r="B27" i="5"/>
  <c r="L4" i="5"/>
  <c r="L5" i="5"/>
  <c r="L6" i="5"/>
  <c r="L7" i="5"/>
  <c r="L8" i="5"/>
  <c r="L9" i="5"/>
  <c r="L10" i="5"/>
  <c r="L11" i="5"/>
  <c r="L12" i="5"/>
  <c r="L13" i="5"/>
  <c r="L14" i="5"/>
  <c r="L15" i="5"/>
  <c r="L16" i="5"/>
  <c r="L17" i="5"/>
  <c r="L18" i="5"/>
  <c r="L19" i="5"/>
  <c r="L20" i="5"/>
  <c r="L21" i="5"/>
  <c r="L22" i="5"/>
  <c r="L23" i="5"/>
  <c r="L24" i="5"/>
  <c r="L25" i="5"/>
  <c r="L26" i="5"/>
  <c r="J4" i="5"/>
  <c r="J5" i="5"/>
  <c r="J6" i="5"/>
  <c r="J7" i="5"/>
  <c r="J8" i="5"/>
  <c r="J9" i="5"/>
  <c r="J10" i="5"/>
  <c r="J11" i="5"/>
  <c r="J12" i="5"/>
  <c r="J13" i="5"/>
  <c r="J14" i="5"/>
  <c r="J15" i="5"/>
  <c r="J16" i="5"/>
  <c r="J17" i="5"/>
  <c r="J18" i="5"/>
  <c r="J19" i="5"/>
  <c r="J20" i="5"/>
  <c r="J21" i="5"/>
  <c r="J22" i="5"/>
  <c r="J23" i="5"/>
  <c r="J24" i="5"/>
  <c r="J25" i="5"/>
  <c r="J26" i="5"/>
  <c r="I4" i="5"/>
  <c r="I5" i="5"/>
  <c r="I6" i="5"/>
  <c r="I7" i="5"/>
  <c r="I8" i="5"/>
  <c r="I9" i="5"/>
  <c r="I10" i="5"/>
  <c r="I11" i="5"/>
  <c r="I12" i="5"/>
  <c r="I13" i="5"/>
  <c r="I14" i="5"/>
  <c r="I15" i="5"/>
  <c r="I16" i="5"/>
  <c r="I17" i="5"/>
  <c r="I18" i="5"/>
  <c r="I19" i="5"/>
  <c r="I20" i="5"/>
  <c r="I21" i="5"/>
  <c r="I22" i="5"/>
  <c r="I23" i="5"/>
  <c r="I24" i="5"/>
  <c r="I25" i="5"/>
  <c r="I26" i="5"/>
  <c r="G4" i="5"/>
  <c r="G5" i="5"/>
  <c r="G6" i="5"/>
  <c r="G7" i="5"/>
  <c r="G8" i="5"/>
  <c r="G9" i="5"/>
  <c r="G10" i="5"/>
  <c r="G11" i="5"/>
  <c r="G12" i="5"/>
  <c r="G13" i="5"/>
  <c r="G14" i="5"/>
  <c r="G15" i="5"/>
  <c r="G16" i="5"/>
  <c r="G17" i="5"/>
  <c r="G18" i="5"/>
  <c r="G19" i="5"/>
  <c r="G20" i="5"/>
  <c r="G21" i="5"/>
  <c r="G22" i="5"/>
  <c r="G23" i="5"/>
  <c r="G24" i="5"/>
  <c r="G25" i="5"/>
  <c r="G26" i="5"/>
  <c r="B4" i="5"/>
  <c r="B5" i="5"/>
  <c r="B6" i="5"/>
  <c r="B7" i="5"/>
  <c r="B8" i="5"/>
  <c r="B9" i="5"/>
  <c r="B10" i="5"/>
  <c r="B11" i="5"/>
  <c r="B12" i="5"/>
  <c r="B13" i="5"/>
  <c r="B14" i="5"/>
  <c r="B15" i="5"/>
  <c r="B16" i="5"/>
  <c r="B17" i="5"/>
  <c r="B18" i="5"/>
  <c r="B19" i="5"/>
  <c r="B20" i="5"/>
  <c r="B21" i="5"/>
  <c r="B22" i="5"/>
  <c r="B23" i="5"/>
  <c r="B24" i="5"/>
  <c r="B25" i="5"/>
  <c r="B26"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L24" i="6"/>
  <c r="B25" i="6"/>
  <c r="G25" i="6"/>
  <c r="I25" i="6"/>
  <c r="L25" i="6"/>
  <c r="B26" i="6"/>
  <c r="G26" i="6"/>
  <c r="I26" i="6"/>
  <c r="L26" i="6"/>
  <c r="B27" i="6"/>
  <c r="G27" i="6"/>
  <c r="I27" i="6"/>
  <c r="L27" i="6"/>
  <c r="B28" i="6"/>
  <c r="G28" i="6"/>
  <c r="I28" i="6"/>
  <c r="L28" i="6"/>
  <c r="B29" i="6"/>
  <c r="G29" i="6"/>
  <c r="I29" i="6"/>
  <c r="L29" i="6"/>
  <c r="B30" i="6"/>
  <c r="G30" i="6"/>
  <c r="I30" i="6"/>
  <c r="L30" i="6"/>
  <c r="B31" i="6"/>
  <c r="G31" i="6"/>
  <c r="I31" i="6"/>
  <c r="L31" i="6"/>
  <c r="B32" i="6"/>
  <c r="G32" i="6"/>
  <c r="I32" i="6"/>
  <c r="L32" i="6"/>
  <c r="B33" i="6"/>
  <c r="G33" i="6"/>
  <c r="I33" i="6"/>
  <c r="L33" i="6"/>
  <c r="B34" i="6"/>
  <c r="G34" i="6"/>
  <c r="I34" i="6"/>
  <c r="L34" i="6"/>
  <c r="B35" i="6"/>
  <c r="G35" i="6"/>
  <c r="I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alcChain>
</file>

<file path=xl/sharedStrings.xml><?xml version="1.0" encoding="utf-8"?>
<sst xmlns="http://schemas.openxmlformats.org/spreadsheetml/2006/main" count="178598" uniqueCount="39081">
  <si>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</si>
  <si>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</si>
  <si>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</si>
  <si>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</si>
  <si>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</si>
  <si>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</si>
  <si>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</si>
  <si>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</si>
  <si>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</si>
  <si>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</si>
  <si>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</si>
  <si>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</si>
  <si>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</si>
  <si>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</si>
  <si>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</si>
  <si>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</si>
  <si>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</si>
  <si>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</si>
  <si>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</si>
  <si>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</si>
  <si>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</si>
  <si>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</si>
  <si>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</si>
  <si>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</si>
  <si>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</si>
  <si>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</si>
  <si>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</si>
  <si>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</si>
  <si>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</si>
  <si>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</si>
  <si>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</si>
  <si>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</si>
  <si>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</si>
  <si>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</si>
  <si>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</si>
  <si>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</si>
  <si>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</si>
  <si>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</si>
  <si>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</si>
  <si>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</si>
  <si>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</si>
  <si>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</si>
  <si>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</si>
  <si>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</si>
  <si>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</si>
  <si>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</si>
  <si>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</si>
  <si>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</si>
  <si>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</si>
  <si>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</si>
  <si>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</si>
  <si>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</si>
  <si>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</si>
  <si>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</si>
  <si>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</si>
  <si>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</si>
  <si>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</si>
  <si>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</si>
  <si>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</si>
  <si>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</si>
  <si>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</si>
  <si>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</si>
  <si>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</si>
  <si>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</si>
  <si>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</si>
  <si>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</si>
  <si>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</si>
  <si>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</si>
  <si>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</si>
  <si>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</si>
  <si>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</si>
  <si>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</si>
  <si>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</si>
  <si>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</si>
  <si>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</si>
  <si>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</si>
  <si>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</si>
  <si>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</si>
  <si>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</si>
  <si>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</si>
  <si>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</si>
  <si>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</si>
  <si>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</si>
  <si>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</si>
  <si>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</si>
  <si>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</si>
  <si>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</si>
  <si>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</si>
  <si>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</si>
  <si>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</si>
  <si>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</si>
  <si>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</si>
  <si>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</si>
  <si>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</si>
  <si>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</si>
  <si>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</si>
  <si>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</si>
  <si>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</si>
  <si>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</si>
  <si>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</si>
  <si>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</si>
  <si>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</si>
  <si>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</si>
  <si>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</si>
  <si>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</si>
  <si>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</si>
  <si>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</si>
  <si>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</si>
  <si>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</si>
  <si>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</si>
  <si>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</si>
  <si>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</si>
  <si>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</si>
  <si>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</si>
  <si>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</si>
  <si>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</si>
  <si>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</si>
  <si>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</si>
  <si>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</si>
  <si>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</si>
  <si>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</si>
  <si>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</si>
  <si>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</si>
  <si>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</si>
  <si>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</si>
  <si>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</si>
  <si>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</si>
  <si>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</si>
  <si>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</si>
  <si>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</si>
  <si>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</si>
  <si>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</si>
  <si>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</si>
  <si>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</si>
  <si>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</si>
  <si>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</si>
  <si>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</si>
  <si>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</si>
  <si>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</si>
  <si>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</si>
  <si>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</si>
  <si>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</si>
  <si>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</si>
  <si>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</si>
  <si>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</si>
  <si>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</si>
  <si>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</si>
  <si>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</si>
  <si>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</si>
  <si>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</si>
  <si>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</si>
  <si>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</si>
  <si>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</si>
  <si>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</si>
  <si>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</si>
  <si>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</si>
  <si>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</si>
  <si>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</si>
  <si>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</si>
  <si>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</si>
  <si>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</si>
  <si>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</si>
  <si>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</si>
  <si>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</si>
  <si>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</si>
  <si>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</si>
  <si>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</si>
  <si>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</si>
  <si>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</si>
  <si>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</si>
  <si>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</si>
  <si>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</si>
  <si>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</si>
  <si>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</si>
  <si>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</si>
  <si>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</si>
  <si>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</si>
  <si>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</si>
  <si>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</si>
  <si>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</si>
  <si>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</si>
  <si>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</si>
  <si>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</si>
  <si>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</si>
  <si>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</si>
  <si>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</si>
  <si>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</si>
  <si>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</si>
  <si>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</si>
  <si>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</si>
  <si>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</si>
  <si>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</si>
  <si>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</si>
  <si>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</si>
  <si>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</si>
  <si>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</si>
  <si>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</si>
  <si>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</si>
  <si>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</si>
  <si>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</si>
  <si>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</si>
  <si>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</si>
  <si>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</si>
  <si>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</si>
  <si>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</si>
  <si>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</si>
  <si>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</si>
  <si>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</si>
  <si>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</si>
  <si>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</si>
  <si>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</si>
  <si>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</si>
  <si>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</si>
  <si>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</si>
  <si>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</si>
  <si>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</si>
  <si>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</si>
  <si>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</si>
  <si>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</si>
  <si>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</si>
  <si>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</si>
  <si>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</si>
  <si>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</si>
  <si>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</si>
  <si>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</si>
  <si>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</si>
  <si>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</si>
  <si>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</si>
  <si>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</si>
  <si>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</si>
  <si>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</si>
  <si>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</si>
  <si>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</si>
  <si>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</si>
  <si>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</si>
  <si>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</si>
  <si>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</si>
  <si>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</si>
  <si>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</si>
  <si>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</si>
  <si>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</si>
  <si>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</si>
  <si>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</si>
  <si>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</si>
  <si>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</si>
  <si>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</si>
  <si>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</si>
  <si>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</si>
  <si>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</si>
  <si>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</si>
  <si>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</si>
  <si>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</si>
  <si>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</si>
  <si>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</si>
  <si>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</si>
  <si>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</si>
  <si>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</si>
  <si>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</si>
  <si>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</si>
  <si>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</si>
  <si>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</si>
  <si>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</si>
  <si>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</si>
  <si>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</si>
  <si>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</si>
  <si>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</si>
  <si>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</si>
  <si>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</si>
  <si>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</si>
  <si>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</si>
  <si>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</si>
  <si>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</si>
  <si>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</si>
  <si>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</si>
  <si>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</si>
  <si>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</si>
  <si>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</si>
  <si>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</si>
  <si>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</si>
  <si>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</si>
  <si>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</si>
  <si>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</si>
  <si>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</si>
  <si>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</si>
  <si>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</si>
  <si>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</si>
  <si>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</si>
  <si>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</si>
  <si>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</si>
  <si>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</si>
  <si>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</si>
  <si>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</si>
  <si>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</si>
  <si>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</si>
  <si>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</si>
  <si>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</si>
  <si>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</si>
  <si>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</si>
  <si>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</si>
  <si>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</si>
  <si>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</si>
  <si>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</si>
  <si>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</si>
  <si>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</si>
  <si>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</si>
  <si>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</si>
  <si>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</si>
  <si>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</si>
  <si>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</si>
  <si>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</si>
  <si>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</si>
  <si>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</si>
  <si>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</si>
  <si>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</si>
  <si>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</si>
  <si>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</si>
  <si>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</si>
  <si>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</si>
  <si>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</si>
  <si>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</si>
  <si>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</si>
  <si>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</si>
  <si>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</si>
  <si>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</si>
  <si>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</si>
  <si>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</si>
  <si>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</si>
  <si>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</si>
  <si>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</si>
  <si>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</si>
  <si>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</si>
  <si>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</si>
  <si>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</si>
  <si>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</si>
  <si>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</si>
  <si>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</si>
  <si>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</si>
  <si>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</si>
  <si>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</si>
  <si>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</si>
  <si>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</si>
  <si>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</si>
  <si>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</si>
  <si>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</si>
  <si>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</si>
  <si>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</si>
  <si>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</si>
  <si>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</si>
  <si>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</si>
  <si>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</si>
  <si>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</si>
  <si>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</si>
  <si>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</si>
  <si>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</si>
  <si>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</si>
  <si>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</si>
  <si>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</si>
  <si>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</si>
  <si>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</si>
  <si>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</si>
  <si>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</si>
  <si>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</si>
  <si>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</si>
  <si>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</si>
  <si>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</si>
  <si>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</si>
  <si>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</si>
  <si>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</si>
  <si>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</si>
  <si>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</si>
  <si>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</si>
  <si>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</si>
  <si>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</si>
  <si>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</si>
  <si>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</si>
  <si>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</si>
  <si>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</si>
  <si>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</si>
  <si>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</si>
  <si>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</si>
  <si>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</si>
  <si>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</si>
  <si>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</si>
  <si>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</si>
  <si>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</si>
  <si>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</si>
  <si>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</si>
  <si>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</si>
  <si>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</si>
  <si>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</si>
  <si>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</si>
  <si>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</si>
  <si>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</si>
  <si>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</si>
  <si>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</si>
  <si>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</si>
  <si>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</si>
  <si>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</si>
  <si>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</si>
  <si>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</si>
  <si>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</si>
  <si>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</si>
  <si>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</si>
  <si>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</si>
  <si>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</si>
  <si>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</si>
  <si>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</si>
  <si>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</si>
  <si>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</si>
  <si>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</si>
  <si>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</si>
  <si>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</si>
  <si>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</si>
  <si>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</si>
  <si>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</si>
  <si>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</si>
  <si>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</si>
  <si>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</si>
  <si>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</si>
  <si>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</si>
  <si>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</si>
  <si>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</si>
  <si>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</si>
  <si>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</si>
  <si>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</si>
  <si>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</si>
  <si>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</si>
  <si>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</si>
  <si>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</si>
  <si>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</si>
  <si>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</si>
  <si>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</si>
  <si>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</si>
  <si>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</si>
  <si>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</si>
  <si>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</si>
  <si>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</si>
  <si>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</si>
  <si>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</si>
  <si>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</si>
  <si>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</si>
  <si>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</si>
  <si>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</si>
  <si>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</si>
  <si>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</si>
  <si>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</si>
  <si>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</si>
  <si>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</si>
  <si>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</si>
  <si>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</si>
  <si>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</si>
  <si>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</si>
  <si>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</si>
  <si>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</si>
  <si>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</si>
  <si>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</si>
  <si>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</si>
  <si>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</si>
  <si>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</si>
  <si>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</si>
  <si>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</si>
  <si>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</si>
  <si>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</si>
  <si>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</si>
  <si>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</si>
  <si>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</si>
  <si>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</si>
  <si>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</si>
  <si>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</si>
  <si>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</si>
  <si>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</si>
  <si>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</si>
  <si>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</si>
  <si>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</si>
  <si>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</si>
  <si>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</si>
  <si>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</si>
  <si>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</si>
  <si>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</si>
  <si>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</si>
  <si>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</si>
  <si>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</si>
  <si>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</si>
  <si>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</si>
  <si>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</si>
  <si>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</si>
  <si>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</si>
  <si>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</si>
  <si>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</si>
  <si>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</si>
  <si>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</si>
  <si>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</si>
  <si>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</si>
  <si>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</si>
  <si>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</si>
  <si>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</si>
  <si>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</si>
  <si>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</si>
  <si>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</si>
  <si>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</si>
  <si>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</si>
  <si>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</si>
  <si>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</si>
  <si>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</si>
  <si>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</si>
  <si>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</si>
  <si>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</si>
  <si>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</si>
  <si>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</si>
  <si>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</si>
  <si>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</si>
  <si>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</si>
  <si>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</si>
  <si>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</si>
  <si>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</si>
  <si>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</si>
  <si>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</si>
  <si>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</si>
  <si>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</si>
  <si>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</si>
  <si>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</si>
  <si>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</si>
  <si>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</si>
  <si>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</si>
  <si>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</si>
  <si>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</si>
  <si>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</si>
  <si>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</si>
  <si>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</si>
  <si>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</si>
  <si>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</si>
  <si>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</si>
  <si>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</si>
  <si>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</si>
  <si>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</si>
  <si>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</si>
  <si>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</si>
  <si>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</si>
  <si>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</si>
  <si>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</si>
  <si>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</si>
  <si>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</si>
  <si>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</si>
  <si>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</si>
  <si>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</si>
  <si>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</si>
  <si>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</si>
  <si>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</si>
  <si>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</si>
  <si>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</si>
  <si>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</si>
  <si>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</si>
  <si>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</si>
  <si>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</si>
  <si>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</si>
  <si>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</si>
  <si>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</si>
  <si>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</si>
  <si>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</si>
  <si>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</si>
  <si>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</si>
  <si>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</si>
  <si>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</si>
  <si>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</si>
  <si>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</si>
  <si>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</si>
  <si>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</si>
  <si>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</si>
  <si>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</si>
  <si>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</si>
  <si>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</si>
  <si>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</si>
  <si>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</si>
  <si>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</si>
  <si>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</si>
  <si>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</si>
  <si>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</si>
  <si>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</si>
  <si>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</si>
  <si>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</si>
  <si>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</si>
  <si>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</si>
  <si>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</si>
  <si>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</si>
  <si>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</si>
  <si>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</si>
  <si>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</si>
  <si>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</si>
  <si>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</si>
  <si>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</si>
  <si>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</si>
  <si>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</si>
  <si>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</si>
  <si>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</si>
  <si>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</si>
  <si>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</si>
  <si>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</si>
  <si>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</si>
  <si>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</si>
  <si>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</si>
  <si>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</si>
  <si>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</si>
  <si>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</si>
  <si>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</si>
  <si>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</si>
  <si>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</si>
  <si>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</si>
  <si>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</si>
  <si>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</si>
  <si>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</si>
  <si>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</si>
  <si>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</si>
  <si>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</si>
  <si>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</si>
  <si>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</si>
  <si>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</si>
  <si>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</si>
  <si>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</si>
  <si>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</si>
  <si>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</si>
  <si>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</si>
  <si>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</si>
  <si>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</si>
  <si>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</si>
  <si>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</si>
  <si>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</si>
  <si>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</si>
  <si>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</si>
  <si>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</si>
  <si>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</si>
  <si>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</si>
  <si>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</si>
  <si>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</si>
  <si>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</si>
  <si>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</si>
  <si>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</si>
  <si>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</si>
  <si>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</si>
  <si>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</si>
  <si>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</si>
  <si>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</si>
  <si>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</si>
  <si>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</si>
  <si>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</si>
  <si>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</si>
  <si>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</si>
  <si>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</si>
  <si>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</si>
  <si>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</si>
  <si>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</si>
  <si>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</si>
  <si>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</si>
  <si>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</si>
  <si>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</si>
  <si>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</si>
  <si>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</si>
  <si>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</si>
  <si>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</si>
  <si>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</si>
  <si>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</si>
  <si>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</si>
  <si>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</si>
  <si>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</si>
  <si>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</si>
  <si>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</si>
  <si>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</si>
  <si>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</si>
  <si>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</si>
  <si>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</si>
  <si>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</si>
  <si>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</si>
  <si>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</si>
  <si>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</si>
  <si>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</si>
  <si>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</si>
  <si>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</si>
  <si>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</si>
  <si>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</si>
  <si>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</si>
  <si>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</si>
  <si>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</si>
  <si>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</si>
  <si>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</si>
  <si>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</si>
  <si>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</si>
  <si>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</si>
  <si>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</si>
  <si>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</si>
  <si>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</si>
  <si>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</si>
  <si>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</si>
  <si>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</si>
  <si>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</si>
  <si>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</si>
  <si>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</si>
  <si>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</si>
  <si>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</si>
  <si>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</si>
  <si>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</si>
  <si>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</si>
  <si>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</si>
  <si>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</si>
  <si>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</si>
  <si>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</si>
  <si>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</si>
  <si>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</si>
  <si>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</si>
  <si>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</si>
  <si>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</si>
  <si>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</si>
  <si>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</si>
  <si>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</si>
  <si>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</si>
  <si>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</si>
  <si>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</si>
  <si>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</si>
  <si>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</si>
  <si>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</si>
  <si>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</si>
  <si>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</si>
  <si>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</si>
  <si>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</si>
  <si>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</si>
  <si>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</si>
  <si>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</si>
  <si>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</si>
  <si>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</si>
  <si>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</si>
  <si>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</si>
  <si>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</si>
  <si>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</si>
  <si>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</si>
  <si>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</si>
  <si>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</si>
  <si>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</si>
  <si>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</si>
  <si>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</si>
  <si>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</si>
  <si>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</si>
  <si>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</si>
  <si>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</si>
  <si>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</si>
  <si>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</si>
  <si>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</si>
  <si>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</si>
  <si>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</si>
  <si>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</si>
  <si>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</si>
  <si>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</si>
  <si>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</si>
  <si>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</si>
  <si>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</si>
  <si>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</si>
  <si>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</si>
  <si>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</si>
  <si>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</si>
  <si>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</si>
  <si>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</si>
  <si>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</si>
  <si>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</si>
  <si>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</si>
  <si>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</si>
  <si>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</si>
  <si>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</si>
  <si>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</si>
  <si>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</si>
  <si>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</si>
  <si>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</si>
  <si>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</si>
  <si>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</si>
  <si>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</si>
  <si>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</si>
  <si>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</si>
  <si>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</si>
  <si>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</si>
  <si>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</si>
  <si>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</si>
  <si>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</si>
  <si>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</si>
  <si>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</si>
  <si>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</si>
  <si>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</si>
  <si>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</si>
  <si>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</si>
  <si>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</si>
  <si>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</si>
  <si>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</si>
  <si>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</si>
  <si>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</si>
  <si>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</si>
  <si>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</si>
  <si>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</si>
  <si>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</si>
  <si>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</si>
  <si>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</si>
  <si>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</si>
  <si>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</si>
  <si>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</si>
  <si>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</si>
  <si>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</si>
  <si>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</si>
  <si>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</si>
  <si>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</si>
  <si>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</si>
  <si>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</si>
  <si>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</si>
  <si>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</si>
  <si>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</si>
  <si>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</si>
  <si>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</si>
  <si>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</si>
  <si>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</si>
  <si>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</si>
  <si>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</si>
  <si>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</si>
  <si>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</si>
  <si>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</si>
  <si>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</si>
  <si>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</si>
  <si>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</si>
  <si>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</si>
  <si>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</si>
  <si>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</si>
  <si>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</si>
  <si>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</si>
  <si>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</si>
  <si>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</si>
  <si>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</si>
  <si>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</si>
  <si>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</si>
  <si>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</si>
  <si>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</si>
  <si>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</si>
  <si>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</si>
  <si>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</si>
  <si>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</si>
  <si>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</si>
  <si>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</si>
  <si>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</si>
  <si>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</si>
  <si>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</si>
  <si>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</si>
  <si>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</si>
  <si>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</si>
  <si>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</si>
  <si>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</si>
  <si>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</si>
  <si>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</si>
  <si>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</si>
  <si>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</si>
  <si>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</si>
  <si>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</si>
  <si>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</si>
  <si>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</si>
  <si>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</si>
  <si>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</si>
  <si>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</si>
  <si>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</si>
  <si>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</si>
  <si>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</si>
  <si>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</si>
  <si>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</si>
  <si>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</si>
  <si>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</si>
  <si>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</si>
  <si>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</si>
  <si>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</si>
  <si>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</si>
  <si>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</si>
  <si>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</si>
  <si>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</si>
  <si>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</si>
  <si>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</si>
  <si>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</si>
  <si>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</si>
  <si>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</si>
  <si>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</si>
  <si>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</si>
  <si>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</si>
  <si>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</si>
  <si>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</si>
  <si>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</si>
  <si>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</si>
  <si>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</si>
  <si>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</si>
  <si>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</si>
  <si>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</si>
  <si>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</si>
  <si>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</si>
  <si>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</si>
  <si>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</si>
  <si>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</si>
  <si>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</si>
  <si>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</si>
  <si>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</si>
  <si>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</si>
  <si>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</si>
  <si>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</si>
  <si>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</si>
  <si>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</si>
  <si>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</si>
  <si>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</si>
  <si>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</si>
  <si>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</si>
  <si>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</si>
  <si>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</si>
  <si>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</si>
  <si>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</si>
  <si>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</si>
  <si>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</si>
  <si>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</si>
  <si>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</si>
  <si>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</si>
  <si>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</si>
  <si>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</si>
  <si>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</si>
  <si>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</si>
  <si>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</si>
  <si>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</si>
  <si>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</si>
  <si>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</si>
  <si>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</si>
  <si>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</si>
  <si>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</si>
  <si>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</si>
  <si>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</si>
  <si>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</si>
  <si>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</si>
  <si>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</si>
  <si>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</si>
  <si>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</si>
  <si>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</si>
  <si>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</si>
  <si>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</si>
  <si>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</si>
  <si>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</si>
  <si>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</si>
  <si>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</si>
  <si>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</si>
  <si>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</si>
  <si>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</si>
  <si>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</si>
  <si>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</si>
  <si>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</si>
  <si>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</si>
  <si>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</si>
  <si>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</si>
  <si>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</si>
  <si>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</si>
  <si>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</si>
  <si>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</si>
  <si>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</si>
  <si>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</si>
  <si>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</si>
  <si>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</si>
  <si>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</si>
  <si>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</si>
  <si>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</si>
  <si>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</si>
  <si>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</si>
  <si>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</si>
  <si>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</si>
  <si>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</si>
  <si>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</si>
  <si>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</si>
  <si>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</si>
  <si>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</si>
  <si>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</si>
  <si>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</si>
  <si>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</si>
  <si>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</si>
  <si>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</si>
  <si>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</si>
  <si>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</si>
  <si>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</si>
  <si>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</si>
  <si>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</si>
  <si>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</si>
  <si>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</si>
  <si>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</si>
  <si>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</si>
  <si>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</si>
  <si>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</si>
  <si>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</si>
  <si>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</si>
  <si>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</si>
  <si>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</si>
  <si>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</si>
  <si>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</si>
  <si>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</si>
  <si>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</si>
  <si>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</si>
  <si>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</si>
  <si>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</si>
  <si>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</si>
  <si>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</si>
  <si>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</si>
  <si>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</si>
  <si>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</si>
  <si>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</si>
  <si>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</si>
  <si>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</si>
  <si>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</si>
  <si>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</si>
  <si>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</si>
  <si>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</si>
  <si>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</si>
  <si>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</si>
  <si>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</si>
  <si>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</si>
  <si>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</si>
  <si>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</si>
  <si>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</si>
  <si>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</si>
  <si>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</si>
  <si>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</si>
  <si>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</si>
  <si>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</si>
  <si>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</si>
  <si>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</si>
  <si>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</si>
  <si>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</si>
  <si>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</si>
  <si>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</si>
  <si>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</si>
  <si>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</si>
  <si>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</si>
  <si>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</si>
  <si>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</si>
  <si>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</si>
  <si>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</si>
  <si>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</si>
  <si>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</si>
  <si>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</si>
  <si>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</si>
  <si>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</si>
  <si>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</si>
  <si>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</si>
  <si>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</si>
  <si>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</si>
  <si>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</si>
  <si>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</si>
  <si>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</si>
  <si>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</si>
  <si>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</si>
  <si>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</si>
  <si>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</si>
  <si>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</si>
  <si>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</si>
  <si>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</si>
  <si>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</si>
  <si>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</si>
  <si>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</si>
  <si>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</si>
  <si>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</si>
  <si>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</si>
  <si>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</si>
  <si>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</si>
  <si>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</si>
  <si>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</si>
  <si>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</si>
  <si>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</si>
  <si>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</si>
  <si>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</si>
  <si>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</si>
  <si>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</si>
  <si>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</si>
  <si>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</si>
  <si>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</si>
  <si>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</si>
  <si>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</si>
  <si>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</si>
  <si>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</si>
  <si>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</si>
  <si>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</si>
  <si>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</si>
  <si>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</si>
  <si>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</si>
  <si>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</si>
  <si>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</si>
  <si>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</si>
  <si>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</si>
  <si>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</si>
  <si>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</si>
  <si>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</si>
  <si>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</si>
  <si>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</si>
  <si>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</si>
  <si>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</si>
  <si>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</si>
  <si>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</si>
  <si>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</si>
  <si>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</si>
  <si>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</si>
  <si>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</si>
  <si>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</si>
  <si>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</si>
  <si>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</si>
  <si>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</si>
  <si>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</si>
  <si>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</si>
  <si>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</si>
  <si>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</si>
  <si>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</si>
  <si>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</si>
  <si>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</si>
  <si>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</si>
  <si>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</si>
  <si>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</si>
  <si>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</si>
  <si>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</si>
  <si>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</si>
  <si>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</si>
  <si>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</si>
  <si>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</si>
  <si>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</si>
  <si>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</si>
  <si>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</si>
  <si>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</si>
  <si>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</si>
  <si>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</si>
  <si>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</si>
  <si>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</si>
  <si>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</si>
  <si>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</si>
  <si>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</si>
  <si>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</si>
  <si>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</si>
  <si>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</si>
  <si>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</si>
  <si>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</si>
  <si>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</si>
  <si>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</si>
  <si>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</si>
  <si>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</si>
  <si>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</si>
  <si>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</si>
  <si>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</si>
  <si>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</si>
  <si>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</si>
  <si>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</si>
  <si>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</si>
  <si>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</si>
  <si>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</si>
  <si>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</si>
  <si>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</si>
  <si>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</si>
  <si>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</si>
  <si>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</si>
  <si>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</si>
  <si>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</si>
  <si>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</si>
  <si>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</si>
  <si>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</si>
  <si>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</si>
  <si>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</si>
  <si>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</si>
  <si>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</si>
  <si>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</si>
  <si>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</si>
  <si>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</si>
  <si>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</si>
  <si>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</si>
  <si>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</si>
  <si>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</si>
  <si>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</si>
  <si>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</si>
  <si>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</si>
  <si>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</si>
  <si>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</si>
  <si>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</si>
  <si>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</si>
  <si>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</si>
  <si>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</si>
  <si>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</si>
  <si>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</si>
  <si>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</si>
  <si>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</si>
  <si>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</si>
  <si>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</si>
  <si>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</si>
  <si>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</si>
  <si>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</si>
  <si>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</si>
  <si>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</si>
  <si>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</si>
  <si>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</si>
  <si>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</si>
  <si>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</si>
  <si>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</si>
  <si>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</si>
  <si>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</si>
  <si>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</si>
  <si>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</si>
  <si>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</si>
  <si>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</si>
  <si>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</si>
  <si>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</si>
  <si>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</si>
  <si>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</si>
  <si>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</si>
  <si>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</si>
  <si>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</si>
  <si>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</si>
  <si>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</si>
  <si>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</si>
  <si>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</si>
  <si>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</si>
  <si>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</si>
  <si>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</si>
  <si>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</si>
  <si>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</si>
  <si>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</si>
  <si>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</si>
  <si>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</si>
  <si>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</si>
  <si>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</si>
  <si>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</si>
  <si>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</si>
  <si>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</si>
  <si>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</si>
  <si>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</si>
  <si>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</si>
  <si>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</si>
  <si>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</si>
  <si>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</si>
  <si>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</si>
  <si>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</si>
  <si>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</si>
  <si>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</si>
  <si>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</si>
  <si>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</si>
  <si>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</si>
  <si>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</si>
  <si>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</si>
  <si>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</si>
  <si>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</si>
  <si>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</si>
  <si>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</si>
  <si>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</si>
  <si>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</si>
  <si>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</si>
  <si>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</si>
  <si>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</si>
  <si>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</si>
  <si>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</si>
  <si>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</si>
  <si>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</si>
  <si>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</si>
  <si>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</si>
  <si>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</si>
  <si>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</si>
  <si>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</si>
  <si>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</si>
  <si>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</si>
  <si>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</si>
  <si>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</si>
  <si>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</si>
  <si>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</si>
  <si>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</si>
  <si>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</si>
  <si>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</si>
  <si>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</si>
  <si>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</si>
  <si>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</si>
  <si>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</si>
  <si>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</si>
  <si>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</si>
  <si>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</si>
  <si>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</si>
  <si>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</si>
  <si>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</si>
  <si>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</si>
  <si>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</si>
  <si>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</si>
  <si>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</si>
  <si>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</si>
  <si>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</si>
  <si>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</si>
  <si>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</si>
  <si>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</si>
  <si>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</si>
  <si>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</si>
  <si>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</si>
  <si>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</si>
  <si>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</si>
  <si>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</si>
  <si>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</si>
  <si>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</si>
  <si>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</si>
  <si>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</si>
  <si>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</si>
  <si>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</si>
  <si>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</si>
  <si>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</si>
  <si>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</si>
  <si>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</si>
  <si>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</si>
  <si>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</si>
  <si>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</si>
  <si>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</si>
  <si>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</si>
  <si>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</si>
  <si>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</si>
  <si>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</si>
  <si>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</si>
  <si>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</si>
  <si>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</si>
  <si>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</si>
  <si>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</si>
  <si>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</si>
  <si>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</si>
  <si>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</si>
  <si>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</si>
  <si>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</si>
  <si>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</si>
  <si>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</si>
  <si>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</si>
  <si>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</si>
  <si>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</si>
  <si>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</si>
  <si>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</si>
  <si>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</si>
  <si>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</si>
  <si>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</si>
  <si>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</si>
  <si>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</si>
  <si>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</si>
  <si>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</si>
  <si>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</si>
  <si>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</si>
  <si>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</si>
  <si>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</si>
  <si>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</si>
  <si>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</si>
  <si>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</si>
  <si>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</si>
  <si>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</si>
  <si>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</si>
  <si>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</si>
  <si>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</si>
  <si>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</si>
  <si>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</si>
  <si>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</si>
  <si>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</si>
  <si>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</si>
  <si>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</si>
  <si>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</si>
  <si>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</si>
  <si>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</si>
  <si>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</si>
  <si>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</si>
  <si>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</si>
  <si>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</si>
  <si>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</si>
  <si>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</si>
  <si>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</si>
  <si>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</si>
  <si>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</si>
  <si>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</si>
  <si>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</si>
  <si>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</si>
  <si>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</si>
  <si>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</si>
  <si>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</si>
  <si>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</si>
  <si>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</si>
  <si>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</si>
  <si>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</si>
  <si>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</si>
  <si>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</si>
  <si>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</si>
  <si>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</si>
  <si>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</si>
  <si>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</si>
  <si>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</si>
  <si>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</si>
  <si>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</si>
  <si>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</si>
  <si>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</si>
  <si>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</si>
  <si>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</si>
  <si>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</si>
  <si>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</si>
  <si>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</si>
  <si>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</si>
  <si>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</si>
  <si>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</si>
  <si>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</si>
  <si>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</si>
  <si>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</si>
  <si>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</si>
  <si>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</si>
  <si>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</si>
  <si>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</si>
  <si>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</si>
  <si>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</si>
  <si>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</si>
  <si>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</si>
  <si>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</si>
  <si>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</si>
  <si>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</si>
  <si>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</si>
  <si>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</si>
  <si>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</si>
  <si>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</si>
  <si>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</si>
  <si>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</si>
  <si>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</si>
  <si>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</si>
  <si>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</si>
  <si>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</si>
  <si>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</si>
  <si>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</si>
  <si>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</si>
  <si>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</si>
  <si>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</si>
  <si>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</si>
  <si>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</si>
  <si>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</si>
  <si>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</si>
  <si>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</si>
  <si>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</si>
  <si>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</si>
  <si>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</si>
  <si>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</si>
  <si>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</si>
  <si>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</si>
  <si>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</si>
  <si>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</si>
  <si>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</si>
  <si>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</si>
  <si>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</si>
  <si>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</si>
  <si>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</si>
  <si>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</si>
  <si>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</si>
  <si>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</si>
  <si>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</si>
  <si>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</si>
  <si>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</si>
  <si>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</si>
  <si>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</si>
  <si>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</si>
  <si>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</si>
  <si>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</si>
  <si>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</si>
  <si>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</si>
  <si>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</si>
  <si>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</si>
  <si>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</si>
  <si>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</si>
  <si>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</si>
  <si>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</si>
  <si>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</si>
  <si>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</si>
  <si>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</si>
  <si>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</si>
  <si>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</si>
  <si>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</si>
  <si>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</si>
  <si>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</si>
  <si>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</si>
  <si>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</si>
  <si>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</si>
  <si>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</si>
  <si>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</si>
  <si>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</si>
  <si>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</si>
  <si>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</si>
  <si>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</si>
  <si>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</si>
  <si>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</si>
  <si>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</si>
  <si>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</si>
  <si>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</si>
  <si>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</si>
  <si>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</si>
  <si>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</si>
  <si>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</si>
  <si>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</si>
  <si>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</si>
  <si>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</si>
  <si>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</si>
  <si>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</si>
  <si>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</si>
  <si>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</si>
  <si>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</si>
  <si>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</si>
  <si>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</si>
  <si>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</si>
  <si>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</si>
  <si>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</si>
  <si>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</si>
  <si>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</si>
  <si>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</si>
  <si>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</si>
  <si>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</si>
  <si>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</si>
  <si>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</si>
  <si>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</si>
  <si>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</si>
  <si>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</si>
  <si>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</si>
  <si>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</si>
  <si>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</si>
  <si>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</si>
  <si>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</si>
  <si>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</si>
  <si>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</si>
  <si>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</si>
  <si>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</si>
  <si>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</si>
  <si>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</si>
  <si>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</si>
  <si>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</si>
  <si>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</si>
  <si>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</si>
  <si>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</si>
  <si>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</si>
  <si>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</si>
  <si>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</si>
  <si>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</si>
  <si>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</si>
  <si>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</si>
  <si>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</si>
  <si>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</si>
  <si>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</si>
  <si>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</si>
  <si>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</si>
  <si>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</si>
  <si>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</si>
  <si>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</si>
  <si>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</si>
  <si>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</si>
  <si>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</si>
  <si>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</si>
  <si>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</si>
  <si>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</si>
  <si>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</si>
  <si>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</si>
  <si>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</si>
  <si>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</si>
  <si>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</si>
  <si>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</si>
  <si>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</si>
  <si>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</si>
  <si>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</si>
  <si>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</si>
  <si>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</si>
  <si>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</si>
  <si>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</si>
  <si>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</si>
  <si>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</si>
  <si>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</si>
  <si>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</si>
  <si>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</si>
  <si>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</si>
  <si>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</si>
  <si>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</si>
  <si>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</si>
  <si>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</si>
  <si>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</si>
  <si>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</si>
  <si>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</si>
  <si>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</si>
  <si>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</si>
  <si>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</si>
  <si>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</si>
  <si>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</si>
  <si>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</si>
  <si>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</si>
  <si>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</si>
  <si>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</si>
  <si>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</si>
  <si>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</si>
  <si>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</si>
  <si>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</si>
  <si>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</si>
  <si>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</si>
  <si>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</si>
  <si>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</si>
  <si>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</si>
  <si>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</si>
  <si>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</si>
  <si>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</si>
  <si>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</si>
  <si>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</si>
  <si>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</si>
  <si>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</si>
  <si>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</si>
  <si>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</si>
  <si>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</si>
  <si>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</si>
  <si>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</si>
  <si>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</si>
  <si>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</si>
  <si>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</si>
  <si>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</si>
  <si>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</si>
  <si>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</si>
  <si>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</si>
  <si>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</si>
  <si>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</si>
  <si>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</si>
  <si>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</si>
  <si>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</si>
  <si>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</si>
  <si>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</si>
  <si>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</si>
  <si>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</si>
  <si>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</si>
  <si>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</si>
  <si>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</si>
  <si>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</si>
  <si>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</si>
  <si>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</si>
  <si>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</si>
  <si>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</si>
  <si>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</si>
  <si>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</si>
  <si>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</si>
  <si>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</si>
  <si>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</si>
  <si>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</si>
  <si>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</si>
  <si>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</si>
  <si>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</si>
  <si>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</si>
  <si>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</si>
  <si>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</si>
  <si>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</si>
  <si>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</si>
  <si>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</si>
  <si>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</si>
  <si>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</si>
  <si>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</si>
  <si>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</si>
  <si>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</si>
  <si>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</si>
  <si>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</si>
  <si>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</si>
  <si>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</si>
  <si>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</si>
  <si>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</si>
  <si>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</si>
  <si>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</si>
  <si>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</si>
  <si>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</si>
  <si>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</si>
  <si>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</si>
  <si>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</si>
  <si>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</si>
  <si>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</si>
  <si>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</si>
  <si>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</si>
  <si>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</si>
  <si>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</si>
  <si>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</si>
  <si>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</si>
  <si>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</si>
  <si>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</si>
  <si>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</si>
  <si>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</si>
  <si>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</si>
  <si>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</si>
  <si>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</si>
  <si>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</si>
  <si>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</si>
  <si>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</si>
  <si>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</si>
  <si>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</si>
  <si>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</si>
  <si>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</si>
  <si>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</si>
  <si>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</si>
  <si>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</si>
  <si>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</si>
  <si>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</si>
  <si>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</si>
  <si>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</si>
  <si>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</si>
  <si>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</si>
  <si>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</si>
  <si>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</si>
  <si>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</si>
  <si>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</si>
  <si>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</si>
  <si>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</si>
  <si>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</si>
  <si>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</si>
  <si>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</si>
  <si>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</si>
  <si>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</si>
  <si>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</si>
  <si>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</si>
  <si>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</si>
  <si>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</si>
  <si>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</si>
  <si>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</si>
  <si>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</si>
  <si>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</si>
  <si>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</si>
  <si>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</si>
  <si>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</si>
  <si>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</si>
  <si>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</si>
  <si>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</si>
  <si>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</si>
  <si>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</si>
  <si>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</si>
  <si>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</si>
  <si>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</si>
  <si>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</si>
  <si>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</si>
  <si>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</si>
  <si>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</si>
  <si>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</si>
  <si>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</si>
  <si>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</si>
  <si>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</si>
  <si>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</si>
  <si>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</si>
  <si>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</si>
  <si>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</si>
  <si>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</si>
  <si>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</si>
  <si>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</si>
  <si>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</si>
  <si>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</si>
  <si>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</si>
  <si>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</si>
  <si>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</si>
  <si>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</si>
  <si>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</si>
  <si>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</si>
  <si>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</si>
  <si>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</si>
  <si>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</si>
  <si>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</si>
  <si>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</si>
  <si>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</si>
  <si>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</si>
  <si>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</si>
  <si>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</si>
  <si>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</si>
  <si>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</si>
  <si>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</si>
  <si>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</si>
  <si>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</si>
  <si>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</si>
  <si>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</si>
  <si>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</si>
  <si>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</si>
  <si>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</si>
  <si>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</si>
  <si>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</si>
  <si>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</si>
  <si>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</si>
  <si>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</si>
  <si>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</si>
  <si>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</si>
  <si>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</si>
  <si>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</si>
  <si>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</si>
  <si>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</si>
  <si>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</si>
  <si>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</si>
  <si>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</si>
  <si>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</si>
  <si>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</si>
  <si>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</si>
  <si>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</si>
  <si>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</si>
  <si>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</si>
  <si>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</si>
  <si>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</si>
  <si>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</si>
  <si>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</si>
  <si>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</si>
  <si>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</si>
  <si>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</si>
  <si>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</si>
  <si>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</si>
  <si>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</si>
  <si>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</si>
  <si>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</si>
  <si>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</si>
  <si>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</si>
  <si>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</si>
  <si>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</si>
  <si>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</si>
  <si>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</si>
  <si>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</si>
  <si>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</si>
  <si>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</si>
  <si>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</si>
  <si>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</si>
  <si>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</si>
  <si>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</si>
  <si>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</si>
  <si>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</si>
  <si>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</si>
  <si>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</si>
  <si>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</si>
  <si>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</si>
  <si>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</si>
  <si>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</si>
  <si>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</si>
  <si>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</si>
  <si>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</si>
  <si>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</si>
  <si>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</si>
  <si>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</si>
  <si>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</si>
  <si>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</si>
  <si>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</si>
  <si>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</si>
  <si>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</si>
  <si>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</si>
  <si>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</si>
  <si>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</si>
  <si>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</si>
  <si>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</si>
  <si>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</si>
  <si>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</si>
  <si>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</si>
  <si>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</si>
  <si>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</si>
  <si>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</si>
  <si>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</si>
  <si>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</si>
  <si>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</si>
  <si>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</si>
  <si>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</si>
  <si>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</si>
  <si>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</si>
  <si>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</si>
  <si>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</si>
  <si>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</si>
  <si>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</si>
  <si>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</si>
  <si>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</si>
  <si>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</si>
  <si>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</si>
  <si>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</si>
  <si>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</si>
  <si>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</si>
  <si>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</si>
  <si>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</si>
  <si>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</si>
  <si>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</si>
  <si>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</si>
  <si>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</si>
  <si>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</si>
  <si>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</si>
  <si>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</si>
  <si>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</si>
  <si>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</si>
  <si>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</si>
  <si>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</si>
  <si>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</si>
  <si>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</si>
  <si>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</si>
  <si>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</si>
  <si>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</si>
  <si>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</si>
  <si>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</si>
  <si>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</si>
  <si>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</si>
  <si>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</si>
  <si>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</si>
  <si>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</si>
  <si>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</si>
  <si>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</si>
  <si>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</si>
  <si>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</si>
  <si>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</si>
  <si>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</si>
  <si>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</si>
  <si>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</si>
  <si>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</si>
  <si>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</si>
  <si>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</si>
  <si>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</si>
  <si>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</si>
  <si>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</si>
  <si>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</si>
  <si>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</si>
  <si>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</si>
  <si>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</si>
  <si>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</si>
  <si>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</si>
  <si>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</si>
  <si>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</si>
  <si>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</si>
  <si>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</si>
  <si>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</si>
  <si>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</si>
  <si>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</si>
  <si>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</si>
  <si>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</si>
  <si>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</si>
  <si>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</si>
  <si>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</si>
  <si>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</si>
  <si>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</si>
  <si>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</si>
  <si>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</si>
  <si>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</si>
  <si>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</si>
  <si>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</si>
  <si>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</si>
  <si>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</si>
  <si>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</si>
  <si>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</si>
  <si>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</si>
  <si>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</si>
  <si>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</si>
  <si>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</si>
  <si>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</si>
  <si>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</si>
  <si>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</si>
  <si>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</si>
  <si>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</si>
  <si>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</si>
  <si>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</si>
  <si>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</si>
  <si>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</si>
  <si>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</si>
  <si>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</si>
  <si>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</si>
  <si>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</si>
  <si>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</si>
  <si>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</si>
  <si>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</si>
  <si>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</si>
  <si>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</si>
  <si>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</si>
  <si>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</si>
  <si>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</si>
  <si>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</si>
  <si>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</si>
  <si>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</si>
  <si>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</si>
  <si>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</si>
  <si>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</si>
  <si>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</si>
  <si>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</si>
  <si>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</si>
  <si>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</si>
  <si>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</si>
  <si>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</si>
  <si>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</si>
  <si>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</si>
  <si>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</si>
  <si>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</si>
  <si>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</si>
  <si>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</si>
  <si>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</si>
  <si>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</si>
  <si>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</si>
  <si>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</si>
  <si>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</si>
  <si>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</si>
  <si>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</si>
  <si>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</si>
  <si>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</si>
  <si>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</si>
  <si>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</si>
  <si>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</si>
  <si>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</si>
  <si>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</si>
  <si>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</si>
  <si>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</si>
  <si>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</si>
  <si>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</si>
  <si>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</si>
  <si>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</si>
  <si>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</si>
  <si>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</si>
  <si>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</si>
  <si>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</si>
  <si>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</si>
  <si>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</si>
  <si>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</si>
  <si>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</si>
  <si>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</si>
  <si>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</si>
  <si>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</si>
  <si>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</si>
  <si>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</si>
  <si>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</si>
  <si>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</si>
  <si>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</si>
  <si>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</si>
  <si>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</si>
  <si>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</si>
  <si>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</si>
  <si>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</si>
  <si>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</si>
  <si>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</si>
  <si>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</si>
  <si>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</si>
  <si>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</si>
  <si>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</si>
  <si>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</si>
  <si>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</si>
  <si>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</si>
  <si>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</si>
  <si>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</si>
  <si>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</si>
  <si>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</si>
  <si>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</si>
  <si>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</si>
  <si>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</si>
  <si>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</si>
  <si>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</si>
  <si>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</si>
  <si>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</si>
  <si>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</si>
  <si>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</si>
  <si>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</si>
  <si>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</si>
  <si>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</si>
  <si>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</si>
  <si>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</si>
  <si>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</si>
  <si>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</si>
  <si>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</si>
  <si>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</si>
  <si>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</si>
  <si>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</si>
  <si>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</si>
  <si>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</si>
  <si>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</si>
  <si>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</si>
  <si>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</si>
  <si>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</si>
  <si>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</si>
  <si>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</si>
  <si>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</si>
  <si>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</si>
  <si>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</si>
  <si>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</si>
  <si>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</si>
  <si>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</si>
  <si>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</si>
  <si>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</si>
  <si>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</si>
  <si>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</si>
  <si>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</si>
  <si>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</si>
  <si>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</si>
  <si>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</si>
  <si>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</si>
  <si>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</si>
  <si>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</si>
  <si>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</si>
  <si>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</si>
  <si>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</si>
  <si>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</si>
  <si>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</si>
  <si>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</si>
  <si>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</si>
  <si>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</si>
  <si>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</si>
  <si>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</si>
  <si>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</si>
  <si>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</si>
  <si>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</si>
  <si>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</si>
  <si>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</si>
  <si>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</si>
  <si>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</si>
  <si>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</si>
  <si>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</si>
  <si>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</si>
  <si>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</si>
  <si>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</si>
  <si>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</si>
  <si>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</si>
  <si>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</si>
  <si>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</si>
  <si>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</si>
  <si>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</si>
  <si>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</si>
  <si>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</si>
  <si>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</si>
  <si>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</si>
  <si>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</si>
  <si>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</si>
  <si>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</si>
  <si>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</si>
  <si>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</si>
  <si>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</si>
  <si>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</si>
  <si>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</si>
  <si>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</si>
  <si>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</si>
  <si>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</si>
  <si>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</si>
  <si>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</si>
  <si>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</si>
  <si>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</si>
  <si>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</si>
  <si>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</si>
  <si>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</si>
  <si>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</si>
  <si>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</si>
  <si>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</si>
  <si>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</si>
  <si>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</si>
  <si>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</si>
  <si>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</si>
  <si>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</si>
  <si>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</si>
  <si>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</si>
  <si>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</si>
  <si>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</si>
  <si>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</si>
  <si>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</si>
  <si>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</si>
  <si>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</si>
  <si>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</si>
  <si>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</si>
  <si>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</si>
  <si>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</si>
  <si>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</si>
  <si>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</si>
  <si>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</si>
  <si>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</si>
  <si>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</si>
  <si>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</si>
  <si>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</si>
  <si>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</si>
  <si>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</si>
  <si>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</si>
  <si>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</si>
  <si>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</si>
  <si>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</si>
  <si>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</si>
  <si>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</si>
  <si>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</si>
  <si>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</si>
  <si>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</si>
  <si>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</si>
  <si>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</si>
  <si>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</si>
  <si>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</si>
  <si>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</si>
  <si>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</si>
  <si>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</si>
  <si>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</si>
  <si>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</si>
  <si>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</si>
  <si>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</si>
  <si>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</si>
  <si>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</si>
  <si>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</si>
  <si>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</si>
  <si>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</si>
  <si>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</si>
  <si>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</si>
  <si>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</si>
  <si>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</si>
  <si>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</si>
  <si>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</si>
  <si>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</si>
  <si>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</si>
  <si>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</si>
  <si>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</si>
  <si>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</si>
  <si>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</si>
  <si>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</si>
  <si>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</si>
  <si>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</si>
  <si>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</si>
  <si>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</si>
  <si>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</si>
  <si>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</si>
  <si>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</si>
  <si>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</si>
  <si>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</si>
  <si>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</si>
  <si>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</si>
  <si>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</si>
  <si>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</si>
  <si>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</si>
  <si>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</si>
  <si>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</si>
  <si>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</si>
  <si>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</si>
  <si>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</si>
  <si>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</si>
  <si>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</si>
  <si>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</si>
  <si>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</si>
  <si>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</si>
  <si>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</si>
  <si>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</si>
  <si>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</si>
  <si>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</si>
  <si>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</si>
  <si>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</si>
  <si>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</si>
  <si>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</si>
  <si>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</si>
  <si>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</si>
  <si>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</si>
  <si>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</si>
  <si>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</si>
  <si>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</si>
  <si>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</si>
  <si>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</si>
  <si>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</si>
  <si>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</si>
  <si>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</si>
  <si>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</si>
  <si>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</si>
  <si>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</si>
  <si>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</si>
  <si>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</si>
  <si>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</si>
  <si>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</si>
  <si>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</si>
  <si>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</si>
  <si>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</si>
  <si>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</si>
  <si>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</si>
  <si>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</si>
  <si>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</si>
  <si>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</si>
  <si>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</si>
  <si>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</si>
  <si>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</si>
  <si>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</si>
  <si>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</si>
  <si>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</si>
  <si>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</si>
  <si>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</si>
  <si>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</si>
  <si>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</si>
  <si>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</si>
  <si>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</si>
  <si>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</si>
  <si>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</si>
  <si>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</si>
  <si>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</si>
  <si>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</si>
  <si>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</si>
  <si>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</si>
  <si>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</si>
  <si>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</si>
  <si>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</si>
  <si>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</si>
  <si>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</si>
  <si>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</si>
  <si>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</si>
  <si>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</si>
  <si>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</si>
  <si>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</si>
  <si>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</si>
  <si>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</si>
  <si>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</si>
  <si>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</si>
  <si>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</si>
  <si>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</si>
  <si>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</si>
  <si>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</si>
  <si>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</si>
  <si>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</si>
  <si>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</si>
  <si>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</si>
  <si>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</si>
  <si>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</si>
  <si>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</si>
  <si>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</si>
  <si>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</si>
  <si>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</si>
  <si>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</si>
  <si>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</si>
  <si>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</si>
  <si>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</si>
  <si>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</si>
  <si>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</si>
  <si>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</si>
  <si>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</si>
  <si>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</si>
  <si>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</si>
  <si>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</si>
  <si>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</si>
  <si>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</si>
  <si>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</si>
  <si>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</si>
  <si>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</si>
  <si>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</si>
  <si>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</si>
  <si>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</si>
  <si>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</si>
  <si>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</si>
  <si>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</si>
  <si>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</si>
  <si>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</si>
  <si>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</si>
  <si>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</si>
  <si>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</si>
  <si>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</si>
  <si>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</si>
  <si>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</si>
  <si>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</si>
  <si>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</si>
  <si>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</si>
  <si>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</si>
  <si>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</si>
  <si>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</si>
  <si>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</si>
  <si>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</si>
  <si>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</si>
  <si>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</si>
  <si>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</si>
  <si>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</si>
  <si>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</si>
  <si>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</si>
  <si>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</si>
  <si>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</si>
  <si>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</si>
  <si>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</si>
  <si>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</si>
  <si>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</si>
  <si>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</si>
  <si>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</si>
  <si>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</si>
  <si>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</si>
  <si>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</si>
  <si>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</si>
  <si>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</si>
  <si>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</si>
  <si>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</si>
  <si>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</si>
  <si>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</si>
  <si>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</si>
  <si>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</si>
  <si>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</si>
  <si>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</si>
  <si>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</si>
  <si>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</si>
  <si>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</si>
  <si>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</si>
  <si>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</si>
  <si>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</si>
  <si>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</si>
  <si>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</si>
  <si>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</si>
  <si>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</si>
  <si>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</si>
  <si>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</si>
  <si>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</si>
  <si>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</si>
  <si>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</si>
  <si>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</si>
  <si>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</si>
  <si>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</si>
  <si>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</si>
  <si>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</si>
  <si>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</si>
  <si>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</si>
  <si>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</si>
  <si>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</si>
  <si>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</si>
  <si>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</si>
  <si>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</si>
  <si>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</si>
  <si>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</si>
  <si>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</si>
  <si>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</si>
  <si>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</si>
  <si>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</si>
  <si>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</si>
  <si>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</si>
  <si>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</si>
  <si>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</si>
  <si>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</si>
  <si>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</si>
  <si>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</si>
  <si>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</si>
  <si>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</si>
  <si>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</si>
  <si>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</si>
  <si>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</si>
  <si>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</si>
  <si>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</si>
  <si>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</si>
  <si>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</si>
  <si>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</si>
  <si>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</si>
  <si>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</si>
  <si>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</si>
  <si>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</si>
  <si>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</si>
  <si>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</si>
  <si>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</si>
  <si>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</si>
  <si>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</si>
  <si>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</si>
  <si>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</si>
  <si>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</si>
  <si>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</si>
  <si>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</si>
  <si>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</si>
  <si>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</si>
  <si>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</si>
  <si>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</si>
  <si>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</si>
  <si>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</si>
  <si>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</si>
  <si>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</si>
  <si>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</si>
  <si>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</si>
  <si>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</si>
  <si>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</si>
  <si>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</si>
  <si>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</si>
  <si>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</si>
  <si>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</si>
  <si>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</si>
  <si>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</si>
  <si>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</si>
  <si>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</si>
  <si>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</si>
  <si>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</si>
  <si>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</si>
  <si>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</si>
  <si>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</si>
  <si>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</si>
  <si>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</si>
  <si>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</si>
  <si>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</si>
  <si>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</si>
  <si>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</si>
  <si>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</si>
  <si>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</si>
  <si>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</si>
  <si>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</si>
  <si>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</si>
  <si>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</si>
  <si>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</si>
  <si>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</si>
  <si>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</si>
  <si>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</si>
  <si>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</si>
  <si>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</si>
  <si>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</si>
  <si>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</si>
  <si>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</si>
  <si>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</si>
  <si>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</si>
  <si>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</si>
  <si>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</si>
  <si>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</si>
  <si>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</si>
  <si>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</si>
  <si>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</si>
  <si>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</si>
  <si>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</si>
  <si>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</si>
  <si>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</si>
  <si>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</si>
  <si>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</si>
  <si>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</si>
  <si>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</si>
  <si>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</si>
  <si>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</si>
  <si>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</si>
  <si>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</si>
  <si>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</si>
  <si>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</si>
  <si>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</si>
  <si>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</si>
  <si>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</si>
  <si>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</si>
  <si>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</si>
  <si>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</si>
  <si>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</si>
  <si>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</si>
  <si>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</si>
  <si>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</si>
  <si>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</si>
  <si>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</si>
  <si>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</si>
  <si>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</si>
  <si>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</si>
  <si>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</si>
  <si>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</si>
  <si>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</si>
  <si>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</si>
  <si>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</si>
  <si>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</si>
  <si>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</si>
  <si>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</si>
  <si>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</si>
  <si>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</si>
  <si>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</si>
  <si>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</si>
  <si>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</si>
  <si>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</si>
  <si>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</si>
  <si>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</si>
  <si>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</si>
  <si>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</si>
  <si>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</si>
  <si>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</si>
  <si>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</si>
  <si>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</si>
  <si>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</si>
  <si>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</si>
  <si>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</si>
  <si>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</si>
  <si>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</si>
  <si>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</si>
  <si>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</si>
  <si>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</si>
  <si>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</si>
  <si>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</si>
  <si>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</si>
  <si>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</si>
  <si>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</si>
  <si>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</si>
  <si>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</si>
  <si>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</si>
  <si>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</si>
  <si>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</si>
  <si>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</si>
  <si>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</si>
  <si>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</si>
  <si>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</si>
  <si>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</si>
  <si>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</si>
  <si>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</si>
  <si>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</si>
  <si>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</si>
  <si>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</si>
  <si>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</si>
  <si>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</si>
  <si>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</si>
  <si>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</si>
  <si>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</si>
  <si>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</si>
  <si>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</si>
  <si>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</si>
  <si>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</si>
  <si>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</si>
  <si>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</si>
  <si>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</si>
  <si>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</si>
  <si>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</si>
  <si>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</si>
  <si>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</si>
  <si>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</si>
  <si>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</si>
  <si>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</si>
  <si>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</si>
  <si>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</si>
  <si>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</si>
  <si>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</si>
  <si>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</si>
  <si>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</si>
  <si>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</si>
  <si>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</si>
  <si>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</si>
  <si>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</si>
  <si>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</si>
  <si>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</si>
  <si>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</si>
  <si>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</si>
  <si>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</si>
  <si>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</si>
  <si>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</si>
  <si>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</si>
  <si>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</si>
  <si>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</si>
  <si>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</si>
  <si>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</si>
  <si>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</si>
  <si>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</si>
  <si>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</si>
  <si>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</si>
  <si>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</si>
  <si>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</si>
  <si>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</si>
  <si>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</si>
  <si>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</si>
  <si>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</si>
  <si>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</si>
  <si>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</si>
  <si>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</si>
  <si>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</si>
  <si>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</si>
  <si>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</si>
  <si>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</si>
  <si>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</si>
  <si>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</si>
  <si>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</si>
  <si>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</si>
  <si>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</si>
  <si>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</si>
  <si>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</si>
  <si>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</si>
  <si>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</si>
  <si>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</si>
  <si>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</si>
  <si>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</si>
  <si>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</si>
  <si>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</si>
  <si>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</si>
  <si>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</si>
  <si>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</si>
  <si>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</si>
  <si>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</si>
  <si>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</si>
  <si>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</si>
  <si>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</si>
  <si>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</si>
  <si>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</si>
  <si>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</si>
  <si>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</si>
  <si>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</si>
  <si>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</si>
  <si>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</si>
  <si>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</si>
  <si>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</si>
  <si>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</si>
  <si>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</si>
  <si>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</si>
  <si>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</si>
  <si>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</si>
  <si>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</si>
  <si>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</si>
  <si>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</si>
  <si>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</si>
  <si>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</si>
  <si>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</si>
  <si>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</si>
  <si>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</si>
  <si>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</si>
  <si>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</si>
  <si>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</si>
  <si>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</si>
  <si>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</si>
  <si>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</si>
  <si>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</si>
  <si>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</si>
  <si>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</si>
  <si>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</si>
  <si>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</si>
  <si>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</si>
  <si>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</si>
  <si>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</si>
  <si>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</si>
  <si>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</si>
  <si>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</si>
  <si>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</si>
  <si>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</si>
  <si>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</si>
  <si>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</si>
  <si>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</si>
  <si>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</si>
  <si>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</si>
  <si>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</si>
  <si>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</si>
  <si>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</si>
  <si>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</si>
  <si>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</si>
  <si>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</si>
  <si>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</si>
  <si>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</si>
  <si>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</si>
  <si>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</si>
  <si>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</si>
  <si>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</si>
  <si>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</si>
  <si>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</si>
  <si>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</si>
  <si>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</si>
  <si>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</si>
  <si>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</si>
  <si>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</si>
  <si>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</si>
  <si>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</si>
  <si>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</si>
  <si>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</si>
  <si>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</si>
  <si>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</si>
  <si>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</si>
  <si>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</si>
  <si>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</si>
  <si>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</si>
  <si>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</si>
  <si>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</si>
  <si>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</si>
  <si>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</si>
  <si>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</si>
  <si>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</si>
  <si>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</si>
  <si>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</si>
  <si>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</si>
  <si>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</si>
  <si>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</si>
  <si>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</si>
  <si>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</si>
  <si>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</si>
  <si>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</si>
  <si>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</si>
  <si>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</si>
  <si>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</si>
  <si>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</si>
  <si>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</si>
  <si>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</si>
  <si>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</si>
  <si>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</si>
  <si>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</si>
  <si>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</si>
  <si>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</si>
  <si>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</si>
  <si>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</si>
  <si>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</si>
  <si>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</si>
  <si>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</si>
  <si>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</si>
  <si>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</si>
  <si>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</si>
  <si>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</si>
  <si>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</si>
  <si>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</si>
  <si>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</si>
  <si>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</si>
  <si>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</si>
  <si>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</si>
  <si>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</si>
  <si>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</si>
  <si>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</si>
  <si>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</si>
  <si>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</si>
  <si>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</si>
  <si>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</si>
  <si>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</si>
  <si>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</si>
  <si>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</si>
  <si>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</si>
  <si>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</si>
  <si>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</si>
  <si>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</si>
  <si>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</si>
  <si>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</si>
  <si>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</si>
  <si>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</si>
  <si>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</si>
  <si>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</si>
  <si>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</si>
  <si>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</si>
  <si>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</si>
  <si>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</si>
  <si>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</si>
  <si>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</si>
  <si>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</si>
  <si>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</si>
  <si>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</si>
  <si>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</si>
  <si>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</si>
  <si>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</si>
  <si>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</si>
  <si>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</si>
  <si>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</si>
  <si>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</si>
  <si>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</si>
  <si>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</si>
  <si>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</si>
  <si>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</si>
  <si>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</si>
  <si>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</si>
  <si>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</si>
  <si>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</si>
  <si>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</si>
  <si>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</si>
  <si>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</si>
  <si>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</si>
  <si>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</si>
  <si>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</si>
  <si>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</si>
  <si>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</si>
  <si>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</si>
  <si>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</si>
  <si>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</si>
  <si>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</si>
  <si>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</si>
  <si>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</si>
  <si>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</si>
  <si>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</si>
  <si>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</si>
  <si>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</si>
  <si>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</si>
  <si>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</si>
  <si>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</si>
  <si>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</si>
  <si>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</si>
  <si>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</si>
  <si>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</si>
  <si>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</si>
  <si>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</si>
  <si>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</si>
  <si>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</si>
  <si>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</si>
  <si>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</si>
  <si>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</si>
  <si>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</si>
  <si>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</si>
  <si>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</si>
  <si>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</si>
  <si>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</si>
  <si>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</si>
  <si>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</si>
  <si>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</si>
  <si>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</si>
  <si>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</si>
  <si>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</si>
  <si>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</si>
  <si>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</si>
  <si>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</si>
  <si>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</si>
  <si>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</si>
  <si>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</si>
  <si>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</si>
  <si>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</si>
  <si>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</si>
  <si>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</si>
  <si>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</si>
  <si>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</si>
  <si>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</si>
  <si>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</si>
  <si>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</si>
  <si>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</si>
  <si>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</si>
  <si>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</si>
  <si>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</si>
  <si>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</si>
  <si>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</si>
  <si>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</si>
  <si>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</si>
  <si>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</si>
  <si>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</si>
  <si>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</si>
  <si>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</si>
  <si>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</si>
  <si>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</si>
  <si>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</si>
  <si>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</si>
  <si>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</si>
  <si>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</si>
  <si>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</si>
  <si>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</si>
  <si>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</si>
  <si>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</si>
  <si>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</si>
  <si>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</si>
  <si>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</si>
  <si>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</si>
  <si>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</si>
  <si>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</si>
  <si>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</si>
  <si>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</si>
  <si>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</si>
  <si>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</si>
  <si>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</si>
  <si>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</si>
  <si>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</si>
  <si>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</si>
  <si>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</si>
  <si>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</si>
  <si>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</si>
  <si>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</si>
  <si>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</si>
  <si>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</si>
  <si>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</si>
  <si>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</si>
  <si>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</si>
  <si>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</si>
  <si>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</si>
  <si>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</si>
  <si>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</si>
  <si>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</si>
  <si>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</si>
  <si>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</si>
  <si>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</si>
  <si>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</si>
  <si>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</si>
  <si>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</si>
  <si>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</si>
  <si>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</si>
  <si>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</si>
  <si>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</si>
  <si>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</si>
  <si>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</si>
  <si>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</si>
  <si>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</si>
  <si>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</si>
  <si>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</si>
  <si>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</si>
  <si>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</si>
  <si>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</si>
  <si>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</si>
  <si>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</si>
  <si>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</si>
  <si>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</si>
  <si>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</si>
  <si>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</si>
  <si>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</si>
  <si>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</si>
  <si>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</si>
  <si>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</si>
  <si>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</si>
  <si>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</si>
  <si>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</si>
  <si>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</si>
  <si>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</si>
  <si>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</si>
  <si>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</si>
  <si>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</si>
  <si>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</si>
  <si>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</si>
  <si>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</si>
  <si>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</si>
  <si>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</si>
  <si>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</si>
  <si>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</si>
  <si>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</si>
  <si>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</si>
  <si>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</si>
  <si>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</si>
  <si>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</si>
  <si>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</si>
  <si>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</si>
  <si>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</si>
  <si>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</si>
  <si>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</si>
  <si>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</si>
  <si>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</si>
  <si>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</si>
  <si>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</si>
  <si>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</si>
  <si>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</si>
  <si>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</si>
  <si>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</si>
  <si>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</si>
  <si>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</si>
  <si>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</si>
  <si>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</si>
  <si>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</si>
  <si>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</si>
  <si>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</si>
  <si>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</si>
  <si>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</si>
  <si>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</si>
  <si>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</si>
  <si>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</si>
  <si>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</si>
  <si>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</si>
  <si>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</si>
  <si>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</si>
  <si>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</si>
  <si>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</si>
  <si>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</si>
  <si>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</si>
  <si>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</si>
  <si>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</si>
  <si>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</si>
  <si>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</si>
  <si>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</si>
  <si>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</si>
  <si>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</si>
  <si>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</si>
  <si>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</si>
  <si>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</si>
  <si>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</si>
  <si>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</si>
  <si>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</si>
  <si>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</si>
  <si>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</si>
  <si>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</si>
  <si>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</si>
  <si>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</si>
  <si>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</si>
  <si>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</si>
  <si>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</si>
  <si>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</si>
  <si>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</si>
  <si>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</si>
  <si>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</si>
  <si>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</si>
  <si>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</si>
  <si>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</si>
  <si>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</si>
  <si>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</si>
  <si>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</si>
  <si>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</si>
  <si>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</si>
  <si>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</si>
  <si>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</si>
  <si>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</si>
  <si>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</si>
  <si>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</si>
  <si>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</si>
  <si>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</si>
  <si>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</si>
  <si>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</si>
  <si>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</si>
  <si>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</si>
  <si>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</si>
  <si>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</si>
  <si>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</si>
  <si>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</si>
  <si>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</si>
  <si>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</si>
  <si>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</si>
  <si>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</si>
  <si>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</si>
  <si>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</si>
  <si>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</si>
  <si>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</si>
  <si>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</si>
  <si>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</si>
  <si>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</si>
  <si>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</si>
  <si>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</si>
  <si>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</si>
  <si>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</si>
  <si>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</si>
  <si>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</si>
  <si>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</si>
  <si>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</si>
  <si>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</si>
  <si>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</si>
  <si>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</si>
  <si>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</si>
  <si>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</si>
  <si>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</si>
  <si>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</si>
  <si>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</si>
  <si>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</si>
  <si>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</si>
  <si>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</si>
  <si>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</si>
  <si>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</si>
  <si>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</si>
  <si>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</si>
  <si>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</si>
  <si>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</si>
  <si>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</si>
  <si>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</si>
  <si>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</si>
  <si>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</si>
  <si>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</si>
  <si>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</si>
  <si>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</si>
  <si>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</si>
  <si>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</si>
  <si>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</si>
  <si>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</si>
  <si>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</si>
  <si>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</si>
  <si>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</si>
  <si>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</si>
  <si>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</si>
  <si>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</si>
  <si>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</si>
  <si>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</si>
  <si>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</si>
  <si>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</si>
  <si>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</si>
  <si>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</si>
  <si>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</si>
  <si>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</si>
  <si>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</si>
  <si>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</si>
  <si>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</si>
  <si>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</si>
  <si>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</si>
  <si>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</si>
  <si>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</si>
  <si>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</si>
  <si>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</si>
  <si>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</si>
  <si>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</si>
  <si>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</si>
  <si>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</si>
  <si>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</si>
  <si>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</si>
  <si>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</si>
  <si>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</si>
  <si>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</si>
  <si>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</si>
  <si>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</si>
  <si>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</si>
  <si>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</si>
  <si>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</si>
  <si>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</si>
  <si>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</si>
  <si>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</si>
  <si>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</si>
  <si>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</si>
  <si>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</si>
  <si>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</si>
  <si>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</si>
  <si>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</si>
  <si>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</si>
  <si>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</si>
  <si>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</si>
  <si>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</si>
  <si>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</si>
  <si>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</si>
  <si>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</si>
  <si>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</si>
  <si>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</si>
  <si>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</si>
  <si>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</si>
  <si>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</si>
  <si>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</si>
  <si>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</si>
  <si>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</si>
  <si>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</si>
  <si>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</si>
  <si>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</si>
  <si>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</si>
  <si>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</si>
  <si>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</si>
  <si>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</si>
  <si>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</si>
  <si>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</si>
  <si>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</si>
  <si>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</si>
  <si>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</si>
  <si>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</si>
  <si>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</si>
  <si>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</si>
  <si>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</si>
  <si>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</si>
  <si>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</si>
  <si>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</si>
  <si>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</si>
  <si>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</si>
  <si>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</si>
  <si>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</si>
  <si>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</si>
  <si>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</si>
  <si>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</si>
  <si>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</si>
  <si>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</si>
  <si>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</si>
  <si>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</si>
  <si>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</si>
  <si>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</si>
  <si>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</si>
  <si>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</si>
  <si>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</si>
  <si>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</si>
  <si>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</si>
  <si>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</si>
  <si>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</si>
  <si>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</si>
  <si>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</si>
  <si>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</si>
  <si>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</si>
  <si>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</si>
  <si>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</si>
  <si>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</si>
  <si>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</si>
  <si>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</si>
  <si>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</si>
  <si>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</si>
  <si>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</si>
  <si>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</si>
  <si>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</si>
  <si>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</si>
  <si>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</si>
  <si>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</si>
  <si>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</si>
  <si>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</si>
  <si>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</si>
  <si>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</si>
  <si>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</si>
  <si>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</si>
  <si>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</si>
  <si>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</si>
  <si>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</si>
  <si>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</si>
  <si>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</si>
  <si>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</si>
  <si>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</si>
  <si>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</si>
  <si>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</si>
  <si>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</si>
  <si>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</si>
  <si>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</si>
  <si>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</si>
  <si>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</si>
  <si>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</si>
  <si>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</si>
  <si>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</si>
  <si>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</si>
  <si>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</si>
  <si>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</si>
  <si>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</si>
  <si>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</si>
  <si>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</si>
  <si>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</si>
  <si>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</si>
  <si>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</si>
  <si>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</si>
  <si>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</si>
  <si>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</si>
  <si>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</si>
  <si>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</si>
  <si>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</si>
  <si>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</si>
  <si>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</si>
  <si>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</si>
  <si>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</si>
  <si>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</si>
  <si>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</si>
  <si>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</si>
  <si>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</si>
  <si>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</si>
  <si>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</si>
  <si>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</si>
  <si>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</si>
  <si>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</si>
  <si>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</si>
  <si>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</si>
  <si>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</si>
  <si>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</si>
  <si>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</si>
  <si>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</si>
  <si>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</si>
  <si>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</si>
  <si>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</si>
  <si>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</si>
  <si>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</si>
  <si>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</si>
  <si>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</si>
  <si>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</si>
  <si>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</si>
  <si>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</si>
  <si>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</si>
  <si>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</si>
  <si>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</si>
  <si>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</si>
  <si>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</si>
  <si>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</si>
  <si>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</si>
  <si>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</si>
  <si>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</si>
  <si>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</si>
  <si>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</si>
  <si>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</si>
  <si>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</si>
  <si>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</si>
  <si>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</si>
  <si>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</si>
  <si>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</si>
  <si>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</si>
  <si>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</si>
  <si>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</si>
  <si>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</si>
  <si>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</si>
  <si>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</si>
  <si>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</si>
  <si>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</si>
  <si>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</si>
  <si>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</si>
  <si>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</si>
  <si>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</si>
  <si>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</si>
  <si>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</si>
  <si>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</si>
  <si>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</si>
  <si>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</si>
  <si>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</si>
  <si>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</si>
  <si>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</si>
  <si>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</si>
  <si>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</si>
  <si>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</si>
  <si>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</si>
  <si>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</si>
  <si>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</si>
  <si>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</si>
  <si>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</si>
  <si>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</si>
  <si>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</si>
  <si>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</si>
  <si>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</si>
  <si>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</si>
  <si>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</si>
  <si>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</si>
  <si>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</si>
  <si>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</si>
  <si>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</si>
  <si>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</si>
  <si>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</si>
  <si>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</si>
  <si>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</si>
  <si>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</si>
  <si>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</si>
  <si>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</si>
  <si>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</si>
  <si>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</si>
  <si>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</si>
  <si>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</si>
  <si>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</si>
  <si>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</si>
  <si>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</si>
  <si>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</si>
  <si>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</si>
  <si>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</si>
  <si>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</si>
  <si>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</si>
  <si>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</si>
  <si>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</si>
  <si>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</si>
  <si>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</si>
  <si>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</si>
  <si>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</si>
  <si>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</si>
  <si>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</si>
  <si>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</si>
  <si>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</si>
  <si>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</si>
  <si>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</si>
  <si>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</si>
  <si>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</si>
  <si>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</si>
  <si>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</si>
  <si>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</si>
  <si>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</si>
  <si>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</si>
  <si>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</si>
  <si>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</si>
  <si>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</si>
  <si>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</si>
  <si>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</si>
  <si>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</si>
  <si>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</si>
  <si>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</si>
  <si>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</si>
  <si>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</si>
  <si>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</si>
  <si>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</si>
  <si>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</si>
  <si>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</si>
  <si>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</si>
  <si>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</si>
  <si>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</si>
  <si>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</si>
  <si>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</si>
  <si>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</si>
  <si>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</si>
  <si>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</si>
  <si>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</si>
  <si>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</si>
  <si>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</si>
  <si>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</si>
  <si>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</si>
  <si>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</si>
  <si>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</si>
  <si>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</si>
  <si>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</si>
  <si>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</si>
  <si>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</si>
  <si>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</si>
  <si>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</si>
  <si>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</si>
  <si>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</si>
  <si>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</si>
  <si>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</si>
  <si>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</si>
  <si>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</si>
  <si>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</si>
  <si>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</si>
  <si>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</si>
  <si>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</si>
  <si>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</si>
  <si>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</si>
  <si>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</si>
  <si>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</si>
  <si>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</si>
  <si>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</si>
  <si>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</si>
  <si>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</si>
  <si>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</si>
  <si>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</si>
  <si>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</si>
  <si>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</si>
  <si>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</si>
  <si>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</si>
  <si>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</si>
  <si>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</si>
  <si>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</si>
  <si>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</si>
  <si>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</si>
  <si>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</si>
  <si>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</si>
  <si>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</si>
  <si>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</si>
  <si>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</si>
  <si>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</si>
  <si>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</si>
  <si>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</si>
  <si>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</si>
  <si>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</si>
  <si>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</si>
  <si>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</si>
  <si>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</si>
  <si>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</si>
  <si>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</si>
  <si>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</si>
  <si>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</si>
  <si>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</si>
  <si>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</si>
  <si>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</si>
  <si>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</si>
  <si>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</si>
  <si>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</si>
  <si>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</si>
  <si>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</si>
  <si>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</si>
  <si>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</si>
  <si>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</si>
  <si>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</si>
  <si>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</si>
  <si>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</si>
  <si>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</si>
  <si>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</si>
  <si>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</si>
  <si>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</si>
  <si>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</si>
  <si>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</si>
  <si>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</si>
  <si>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</si>
  <si>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</si>
  <si>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</si>
  <si>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</si>
  <si>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</si>
  <si>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</si>
  <si>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</si>
  <si>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</si>
  <si>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</si>
  <si>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</si>
  <si>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</si>
  <si>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</si>
  <si>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</si>
  <si>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</si>
  <si>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</si>
  <si>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</si>
  <si>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</si>
  <si>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</si>
  <si>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</si>
  <si>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</si>
  <si>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</si>
  <si>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</si>
  <si>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</si>
  <si>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</si>
  <si>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</si>
  <si>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</si>
  <si>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</si>
  <si>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</si>
  <si>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</si>
  <si>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</si>
  <si>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</si>
  <si>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</si>
  <si>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</si>
  <si>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</si>
  <si>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</si>
  <si>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</si>
  <si>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</si>
  <si>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</si>
  <si>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</si>
  <si>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</si>
  <si>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</si>
  <si>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</si>
  <si>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</si>
  <si>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</si>
  <si>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</si>
  <si>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</si>
  <si>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</si>
  <si>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</si>
  <si>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</si>
  <si>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</si>
  <si>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</si>
  <si>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</si>
  <si>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</si>
  <si>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</si>
  <si>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</si>
  <si>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</si>
  <si>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</si>
  <si>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</si>
  <si>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</si>
  <si>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</si>
  <si>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</si>
  <si>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</si>
  <si>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</si>
  <si>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</si>
  <si>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</si>
  <si>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</si>
  <si>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</si>
  <si>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</si>
  <si>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</si>
  <si>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</si>
  <si>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</si>
  <si>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</si>
  <si>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</si>
  <si>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</si>
  <si>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</si>
  <si>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</si>
  <si>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</si>
  <si>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</si>
  <si>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</si>
  <si>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</si>
  <si>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</si>
  <si>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</si>
  <si>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</si>
  <si>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</si>
  <si>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</si>
  <si>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</si>
  <si>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</si>
  <si>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</si>
  <si>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</si>
  <si>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</si>
  <si>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</si>
  <si>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</si>
  <si>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</si>
  <si>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</si>
  <si>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</si>
  <si>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</si>
  <si>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</si>
  <si>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</si>
  <si>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</si>
  <si>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</si>
  <si>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</si>
  <si>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</si>
  <si>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</si>
  <si>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</si>
  <si>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</si>
  <si>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</si>
  <si>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</si>
  <si>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</si>
  <si>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</si>
  <si>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</si>
  <si>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</si>
  <si>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</si>
  <si>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</si>
  <si>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</si>
  <si>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</si>
  <si>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</si>
  <si>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</si>
  <si>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</si>
  <si>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</si>
  <si>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</si>
  <si>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</si>
  <si>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</si>
  <si>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</si>
  <si>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</si>
  <si>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</si>
  <si>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</si>
  <si>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</si>
  <si>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</si>
  <si>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</si>
  <si>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</si>
  <si>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</si>
  <si>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</si>
  <si>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</si>
  <si>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</si>
  <si>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</si>
  <si>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</si>
  <si>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</si>
  <si>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</si>
  <si>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</si>
  <si>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</si>
  <si>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</si>
  <si>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</si>
  <si>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</si>
  <si>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</si>
  <si>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</si>
  <si>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</si>
  <si>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</si>
  <si>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</si>
  <si>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</si>
  <si>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</si>
  <si>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</si>
  <si>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</si>
  <si>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</si>
  <si>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</si>
  <si>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</si>
  <si>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</si>
  <si>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</si>
  <si>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</si>
  <si>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</si>
  <si>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</si>
  <si>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</si>
  <si>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</si>
  <si>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</si>
  <si>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</si>
  <si>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</si>
  <si>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</si>
  <si>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</si>
  <si>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</si>
  <si>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</si>
  <si>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</si>
  <si>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</si>
  <si>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</si>
  <si>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</si>
  <si>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</si>
  <si>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</si>
  <si>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</si>
  <si>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</si>
  <si>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</si>
  <si>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</si>
  <si>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</si>
  <si>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</si>
  <si>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</si>
  <si>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</si>
  <si>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</si>
  <si>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</si>
  <si>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</si>
  <si>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</si>
  <si>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</si>
  <si>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</si>
  <si>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</si>
  <si>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</si>
  <si>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</si>
  <si>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</si>
  <si>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</si>
  <si>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</si>
  <si>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</si>
  <si>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</si>
  <si>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</si>
  <si>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</si>
  <si>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</si>
  <si>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</si>
  <si>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</si>
  <si>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</si>
  <si>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</si>
  <si>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</si>
  <si>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</si>
  <si>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</si>
  <si>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</si>
  <si>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</si>
  <si>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</si>
  <si>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</si>
  <si>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</si>
  <si>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</si>
  <si>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</si>
  <si>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</si>
  <si>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</si>
  <si>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</si>
  <si>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</si>
  <si>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</si>
  <si>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</si>
  <si>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</si>
  <si>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</si>
  <si>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</si>
  <si>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</si>
  <si>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</si>
  <si>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</si>
  <si>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</si>
  <si>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</si>
  <si>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</si>
  <si>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</si>
  <si>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</si>
  <si>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</si>
  <si>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</si>
  <si>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</si>
  <si>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</si>
  <si>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</si>
  <si>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</si>
  <si>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</si>
  <si>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</si>
  <si>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</si>
  <si>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</si>
  <si>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</si>
  <si>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</si>
  <si>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</si>
  <si>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</si>
  <si>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</si>
  <si>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</si>
  <si>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</si>
  <si>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</si>
  <si>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</si>
  <si>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</si>
  <si>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</si>
  <si>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</si>
  <si>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</si>
  <si>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</si>
  <si>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</si>
  <si>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</si>
  <si>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</si>
  <si>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</si>
  <si>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</si>
  <si>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</si>
  <si>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</si>
  <si>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</si>
  <si>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</si>
  <si>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</si>
  <si>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</si>
  <si>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</si>
  <si>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</si>
  <si>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</si>
  <si>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</si>
  <si>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</si>
  <si>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</si>
  <si>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</si>
  <si>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</si>
  <si>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</si>
  <si>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</si>
  <si>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</si>
  <si>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</si>
  <si>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</si>
  <si>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</si>
  <si>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</si>
  <si>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</si>
  <si>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</si>
  <si>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</si>
  <si>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</si>
  <si>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</si>
  <si>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</si>
  <si>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</si>
  <si>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</si>
  <si>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</si>
  <si>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</si>
  <si>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</si>
  <si>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</si>
  <si>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</si>
  <si>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</si>
  <si>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</si>
  <si>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</si>
  <si>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</si>
  <si>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</si>
  <si>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</si>
  <si>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</si>
  <si>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</si>
  <si>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</si>
  <si>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</si>
  <si>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</si>
  <si>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</si>
  <si>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</si>
  <si>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</si>
  <si>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</si>
  <si>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</si>
  <si>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</si>
  <si>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</si>
  <si>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</si>
  <si>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</si>
  <si>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</si>
  <si>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</si>
  <si>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</si>
  <si>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</si>
  <si>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</si>
  <si>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</si>
  <si>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</si>
  <si>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</si>
  <si>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</si>
  <si>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</si>
  <si>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</si>
  <si>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</si>
  <si>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</si>
  <si>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</si>
  <si>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</si>
  <si>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</si>
  <si>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</si>
  <si>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</si>
  <si>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</si>
  <si>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</si>
  <si>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</si>
  <si>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</si>
  <si>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</si>
  <si>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</si>
  <si>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</si>
  <si>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</si>
  <si>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</si>
  <si>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</si>
  <si>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</si>
  <si>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</si>
  <si>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</si>
  <si>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</si>
  <si>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</si>
  <si>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</si>
  <si>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</si>
  <si>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</si>
  <si>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</si>
  <si>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</si>
  <si>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</si>
  <si>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</si>
  <si>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</si>
  <si>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</si>
  <si>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</si>
  <si>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</si>
  <si>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</si>
  <si>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</si>
  <si>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</si>
  <si>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</si>
  <si>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</si>
  <si>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</si>
  <si>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</si>
  <si>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</si>
  <si>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</si>
  <si>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</si>
  <si>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</si>
  <si>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</si>
  <si>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</si>
  <si>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</si>
  <si>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</si>
  <si>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</si>
  <si>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</si>
  <si>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</si>
  <si>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</si>
  <si>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</si>
  <si>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</si>
  <si>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</si>
  <si>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</si>
  <si>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</si>
  <si>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</si>
  <si>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</si>
  <si>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</si>
  <si>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</si>
  <si>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</si>
  <si>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</si>
  <si>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</si>
  <si>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</si>
  <si>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</si>
  <si>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</si>
  <si>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</si>
  <si>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</si>
  <si>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</si>
  <si>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</si>
  <si>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</si>
  <si>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</si>
  <si>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</si>
  <si>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</si>
  <si>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</si>
  <si>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</si>
  <si>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</si>
  <si>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</si>
  <si>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</si>
  <si>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</si>
  <si>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</si>
  <si>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</si>
  <si>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</si>
  <si>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</si>
  <si>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</si>
  <si>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</si>
  <si>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</si>
  <si>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</si>
  <si>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</si>
  <si>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</si>
  <si>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</si>
  <si>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</si>
  <si>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</si>
  <si>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</si>
  <si>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</si>
  <si>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</si>
  <si>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</si>
  <si>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</si>
  <si>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</si>
  <si>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</si>
  <si>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</si>
  <si>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</si>
  <si>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</si>
  <si>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</si>
  <si>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</si>
  <si>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</si>
  <si>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</si>
  <si>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</si>
  <si>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</si>
  <si>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</si>
  <si>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</si>
  <si>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</si>
  <si>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</si>
  <si>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</si>
  <si>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</si>
  <si>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</si>
  <si>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</si>
  <si>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</si>
  <si>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</si>
  <si>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</si>
  <si>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</si>
  <si>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</si>
  <si>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</si>
  <si>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</si>
  <si>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</si>
  <si>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</si>
  <si>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</si>
  <si>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</si>
  <si>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</si>
  <si>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</si>
  <si>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</si>
  <si>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</si>
  <si>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</si>
  <si>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</si>
  <si>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</si>
  <si>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</si>
  <si>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</si>
  <si>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</si>
  <si>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</si>
  <si>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</si>
  <si>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</si>
  <si>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</si>
  <si>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</si>
  <si>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</si>
  <si>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</si>
  <si>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</si>
  <si>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</si>
  <si>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</si>
  <si>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</si>
  <si>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</si>
  <si>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</si>
  <si>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</si>
  <si>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</si>
  <si>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</si>
  <si>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</si>
  <si>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</si>
  <si>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</si>
  <si>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</si>
  <si>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</si>
  <si>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</si>
  <si>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</si>
  <si>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</si>
  <si>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</si>
  <si>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</si>
  <si>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</si>
  <si>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</si>
  <si>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</si>
  <si>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</si>
  <si>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</si>
  <si>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</si>
  <si>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</si>
  <si>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</si>
  <si>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</si>
  <si>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</si>
  <si>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</si>
  <si>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</si>
  <si>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</si>
  <si>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</si>
  <si>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</si>
  <si>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</si>
  <si>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</si>
  <si>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</si>
  <si>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</si>
  <si>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</si>
  <si>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</si>
  <si>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</si>
  <si>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</si>
  <si>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</si>
  <si>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</si>
  <si>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</si>
  <si>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</si>
  <si>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</si>
  <si>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</si>
  <si>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</si>
  <si>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</si>
  <si>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</si>
  <si>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</si>
  <si>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</si>
  <si>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</si>
  <si>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</si>
  <si>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</si>
  <si>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</si>
  <si>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</si>
  <si>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</si>
  <si>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</si>
  <si>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</si>
  <si>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</si>
  <si>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</si>
  <si>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</si>
  <si>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</si>
  <si>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</si>
  <si>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</si>
  <si>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</si>
  <si>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</si>
  <si>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</si>
  <si>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</si>
  <si>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</si>
  <si>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</si>
  <si>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</si>
  <si>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</si>
  <si>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</si>
  <si>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</si>
  <si>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</si>
  <si>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</si>
  <si>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</si>
  <si>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</si>
  <si>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</si>
  <si>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</si>
  <si>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</si>
  <si>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</si>
  <si>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</si>
  <si>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</si>
  <si>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</si>
  <si>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</si>
  <si>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</si>
  <si>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</si>
  <si>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</si>
  <si>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</si>
  <si>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</si>
  <si>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</si>
  <si>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</si>
  <si>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</si>
  <si>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</si>
  <si>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</si>
  <si>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</si>
  <si>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</si>
  <si>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</si>
  <si>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</si>
  <si>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</si>
  <si>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</si>
  <si>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</si>
  <si>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</si>
  <si>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</si>
  <si>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</si>
  <si>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</si>
  <si>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</si>
  <si>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</si>
  <si>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</si>
  <si>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</si>
  <si>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</si>
  <si>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</si>
  <si>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</si>
  <si>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</si>
  <si>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</si>
  <si>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</si>
  <si>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</si>
  <si>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</si>
  <si>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</si>
  <si>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</si>
  <si>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</si>
  <si>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</si>
  <si>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</si>
  <si>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</si>
  <si>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</si>
  <si>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</si>
  <si>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</si>
  <si>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</si>
  <si>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</si>
  <si>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</si>
  <si>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</si>
  <si>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</si>
  <si>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</si>
  <si>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</si>
  <si>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</si>
  <si>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</si>
  <si>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</si>
  <si>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</si>
  <si>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</si>
  <si>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</si>
  <si>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</si>
  <si>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</si>
  <si>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</si>
  <si>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</si>
  <si>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</si>
  <si>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</si>
  <si>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</si>
  <si>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</si>
  <si>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</si>
  <si>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</si>
  <si>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</si>
  <si>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</si>
  <si>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</si>
  <si>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</si>
  <si>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</si>
  <si>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</si>
  <si>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</si>
  <si>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</si>
  <si>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</si>
  <si>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</si>
  <si>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</si>
  <si>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</si>
  <si>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</si>
  <si>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</si>
  <si>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</si>
  <si>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</si>
  <si>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</si>
  <si>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</si>
  <si>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</si>
  <si>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</si>
  <si>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</si>
  <si>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</si>
  <si>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</si>
  <si>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</si>
  <si>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</si>
  <si>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</si>
  <si>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</si>
  <si>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</si>
  <si>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</si>
  <si>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</si>
  <si>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</si>
  <si>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</si>
  <si>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</si>
  <si>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</si>
  <si>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</si>
  <si>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</si>
  <si>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</si>
  <si>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</si>
  <si>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</si>
  <si>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</si>
  <si>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</si>
  <si>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</si>
  <si>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</si>
  <si>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</si>
  <si>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</si>
  <si>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</si>
  <si>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</si>
  <si>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</si>
  <si>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</si>
  <si>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</si>
  <si>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</si>
  <si>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</si>
  <si>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</si>
  <si>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</si>
  <si>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</si>
  <si>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</si>
  <si>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</si>
  <si>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</si>
  <si>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</si>
  <si>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</si>
  <si>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</si>
  <si>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</si>
  <si>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</si>
  <si>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</si>
  <si>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</si>
  <si>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</si>
  <si>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</si>
  <si>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</si>
  <si>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</si>
  <si>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</si>
  <si>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</si>
  <si>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</si>
  <si>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</si>
  <si>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</si>
  <si>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</si>
  <si>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</si>
  <si>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</si>
  <si>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</si>
  <si>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</si>
  <si>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</si>
  <si>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</si>
  <si>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</si>
  <si>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</si>
  <si>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</si>
  <si>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</si>
  <si>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</si>
  <si>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</si>
  <si>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</si>
  <si>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</si>
  <si>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</si>
  <si>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</si>
  <si>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</si>
  <si>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</si>
  <si>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</si>
  <si>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</si>
  <si>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</si>
  <si>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</si>
  <si>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</si>
  <si>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</si>
  <si>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</si>
  <si>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</si>
  <si>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</si>
  <si>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</si>
  <si>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</si>
  <si>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</si>
  <si>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</si>
  <si>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</si>
  <si>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</si>
  <si>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</si>
  <si>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</si>
  <si>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</si>
  <si>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</si>
  <si>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</si>
  <si>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</si>
  <si>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</si>
  <si>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</si>
  <si>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</si>
  <si>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</si>
  <si>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</si>
  <si>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</si>
  <si>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</si>
  <si>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</si>
  <si>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</si>
  <si>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</si>
  <si>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</si>
  <si>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</si>
  <si>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</si>
  <si>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</si>
  <si>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</si>
  <si>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</si>
  <si>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</si>
  <si>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</si>
  <si>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</si>
  <si>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</si>
  <si>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</si>
  <si>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</si>
  <si>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</si>
  <si>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</si>
  <si>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</si>
  <si>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</si>
  <si>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</si>
  <si>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</si>
  <si>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</si>
  <si>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</si>
  <si>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</si>
  <si>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</si>
  <si>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</si>
  <si>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</si>
  <si>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</si>
  <si>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</si>
  <si>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</si>
  <si>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</si>
  <si>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</si>
  <si>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</si>
  <si>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</si>
  <si>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</si>
  <si>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</si>
  <si>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</si>
  <si>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</si>
  <si>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</si>
  <si>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</si>
  <si>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</si>
  <si>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</si>
  <si>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</si>
  <si>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</si>
  <si>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</si>
  <si>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</si>
  <si>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</si>
  <si>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</si>
  <si>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</si>
  <si>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</si>
  <si>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</si>
  <si>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</si>
  <si>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</si>
  <si>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</si>
  <si>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</si>
  <si>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</si>
  <si>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</si>
  <si>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</si>
  <si>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</si>
  <si>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</si>
  <si>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</si>
  <si>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</si>
  <si>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</si>
  <si>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</si>
  <si>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</si>
  <si>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</si>
  <si>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</si>
  <si>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</si>
  <si>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</si>
  <si>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</si>
  <si>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</si>
  <si>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</si>
  <si>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</si>
  <si>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</si>
  <si>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</si>
  <si>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</si>
  <si>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</si>
  <si>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</si>
  <si>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</si>
  <si>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</si>
  <si>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</si>
  <si>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</si>
  <si>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</si>
  <si>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</si>
  <si>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</si>
  <si>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</si>
  <si>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</si>
  <si>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</si>
  <si>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</si>
  <si>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</si>
  <si>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</si>
  <si>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</si>
  <si>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</si>
  <si>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</si>
  <si>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</si>
  <si>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</si>
  <si>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</si>
  <si>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</si>
  <si>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</si>
  <si>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</si>
  <si>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</si>
  <si>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</si>
  <si>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</si>
  <si>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</si>
  <si>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</si>
  <si>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</si>
  <si>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</si>
  <si>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</si>
  <si>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</si>
  <si>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</si>
  <si>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</si>
  <si>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</si>
  <si>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</si>
  <si>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</si>
  <si>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</si>
  <si>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</si>
  <si>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</si>
  <si>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</si>
  <si>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</si>
  <si>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</si>
  <si>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</si>
  <si>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</si>
  <si>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</si>
  <si>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</si>
  <si>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</si>
  <si>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</si>
  <si>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</si>
  <si>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</si>
  <si>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</si>
  <si>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</si>
  <si>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</si>
  <si>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</si>
  <si>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</si>
  <si>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</si>
  <si>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</si>
  <si>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</si>
  <si>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</si>
  <si>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</si>
  <si>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</si>
  <si>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</si>
  <si>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</si>
  <si>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</si>
  <si>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</si>
  <si>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</si>
  <si>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</si>
  <si>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</si>
  <si>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</si>
  <si>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</si>
  <si>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</si>
  <si>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</si>
  <si>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</si>
  <si>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</si>
  <si>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</si>
  <si>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</si>
  <si>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</si>
  <si>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</si>
  <si>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</si>
  <si>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</si>
  <si>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</si>
  <si>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</si>
  <si>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</si>
  <si>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</si>
  <si>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</si>
  <si>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</si>
  <si>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</si>
  <si>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</si>
  <si>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</si>
  <si>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</si>
  <si>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</si>
  <si>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</si>
  <si>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</si>
  <si>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</si>
  <si>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</si>
  <si>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</si>
  <si>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</si>
  <si>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</si>
  <si>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</si>
  <si>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</si>
  <si>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</si>
  <si>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</si>
  <si>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</si>
  <si>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</si>
  <si>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</si>
  <si>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</si>
  <si>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</si>
  <si>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</si>
  <si>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</si>
  <si>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</si>
  <si>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</si>
  <si>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</si>
  <si>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</si>
  <si>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</si>
  <si>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</si>
  <si>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</si>
  <si>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</si>
  <si>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</si>
  <si>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</si>
  <si>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</si>
  <si>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</si>
  <si>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</si>
  <si>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</si>
  <si>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</si>
  <si>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</si>
  <si>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</si>
  <si>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</si>
  <si>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</si>
  <si>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</si>
  <si>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</si>
  <si>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</si>
  <si>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</si>
  <si>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</si>
  <si>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</si>
  <si>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</si>
  <si>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</si>
  <si>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</si>
  <si>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</si>
  <si>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</si>
  <si>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</si>
  <si>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</si>
  <si>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</si>
  <si>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</si>
  <si>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</si>
  <si>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</si>
  <si>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</si>
  <si>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</si>
  <si>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</si>
  <si>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</si>
  <si>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</si>
  <si>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</si>
  <si>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</si>
  <si>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</si>
  <si>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</si>
  <si>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</si>
  <si>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</si>
  <si>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</si>
  <si>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</si>
  <si>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</si>
  <si>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</si>
  <si>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</si>
  <si>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</si>
  <si>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</si>
  <si>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</si>
  <si>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</si>
  <si>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</si>
  <si>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</si>
  <si>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</si>
  <si>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</si>
  <si>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</si>
  <si>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</si>
  <si>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</si>
  <si>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</si>
  <si>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</si>
  <si>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</si>
  <si>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</si>
  <si>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</si>
  <si>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</si>
  <si>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</si>
  <si>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</si>
  <si>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</si>
  <si>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</si>
  <si>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</si>
  <si>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</si>
  <si>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</si>
  <si>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</si>
  <si>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</si>
  <si>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</si>
  <si>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</si>
  <si>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</si>
  <si>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</si>
  <si>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</si>
  <si>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</si>
  <si>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</si>
  <si>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</si>
  <si>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</si>
  <si>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</si>
  <si>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</si>
  <si>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</si>
  <si>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</si>
  <si>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</si>
  <si>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</si>
  <si>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</si>
  <si>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</si>
  <si>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</si>
  <si>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</si>
  <si>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</si>
  <si>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</si>
  <si>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</si>
  <si>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</si>
  <si>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</si>
  <si>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</si>
  <si>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</si>
  <si>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</si>
  <si>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</si>
  <si>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</si>
  <si>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</si>
  <si>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</si>
  <si>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</si>
  <si>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</si>
  <si>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</si>
  <si>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</si>
  <si>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</si>
  <si>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</si>
  <si>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</si>
  <si>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</si>
  <si>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</si>
  <si>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</si>
  <si>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</si>
  <si>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</si>
  <si>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</si>
  <si>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</si>
  <si>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</si>
  <si>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</si>
  <si>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</si>
  <si>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</si>
  <si>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</si>
  <si>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</si>
  <si>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</si>
  <si>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</si>
  <si>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</si>
  <si>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</si>
  <si>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</si>
  <si>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</si>
  <si>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</si>
  <si>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</si>
  <si>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</si>
  <si>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</si>
  <si>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</si>
  <si>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</si>
  <si>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</si>
  <si>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</si>
  <si>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</si>
  <si>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</si>
  <si>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</si>
  <si>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</si>
  <si>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</si>
  <si>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</si>
  <si>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</si>
  <si>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</si>
  <si>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</si>
  <si>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</si>
  <si>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</si>
  <si>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</si>
  <si>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</si>
  <si>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</si>
  <si>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</si>
  <si>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</si>
  <si>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</si>
  <si>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</si>
  <si>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</si>
  <si>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</si>
  <si>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</si>
  <si>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</si>
  <si>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</si>
  <si>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</si>
  <si>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</si>
  <si>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</si>
  <si>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</si>
  <si>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</si>
  <si>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</si>
  <si>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</si>
  <si>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</si>
  <si>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</si>
  <si>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</si>
  <si>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</si>
  <si>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</si>
  <si>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</si>
  <si>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</si>
  <si>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</si>
  <si>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</si>
  <si>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</si>
  <si>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</si>
  <si>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</si>
  <si>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</si>
  <si>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</si>
  <si>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</si>
  <si>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</si>
  <si>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</si>
  <si>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</si>
  <si>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</si>
  <si>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</si>
  <si>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</si>
  <si>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</si>
  <si>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</si>
  <si>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</si>
  <si>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</si>
  <si>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</si>
  <si>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</si>
  <si>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</si>
  <si>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</si>
  <si>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</si>
  <si>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</si>
  <si>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</si>
  <si>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</si>
  <si>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</si>
  <si>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</si>
  <si>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</si>
  <si>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</si>
  <si>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</si>
  <si>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</si>
  <si>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</si>
  <si>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</si>
  <si>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</si>
  <si>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</si>
  <si>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</si>
  <si>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</si>
  <si>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</si>
  <si>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</si>
  <si>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</si>
  <si>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</si>
  <si>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</si>
  <si>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</si>
  <si>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</si>
  <si>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</si>
  <si>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</si>
  <si>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</si>
  <si>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</si>
  <si>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</si>
  <si>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</si>
  <si>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</si>
  <si>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</si>
  <si>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</si>
  <si>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</si>
  <si>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</si>
  <si>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</si>
  <si>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</si>
  <si>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</si>
  <si>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</si>
  <si>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</si>
  <si>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</si>
  <si>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</si>
  <si>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</si>
  <si>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</si>
  <si>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</si>
  <si>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</si>
  <si>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</si>
  <si>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</si>
  <si>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</si>
  <si>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</si>
  <si>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</si>
  <si>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</si>
  <si>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</si>
  <si>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</si>
  <si>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</si>
  <si>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</si>
  <si>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</si>
  <si>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</si>
  <si>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</si>
  <si>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</si>
  <si>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</si>
  <si>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</si>
  <si>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</si>
  <si>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</si>
  <si>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</si>
  <si>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</si>
  <si>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</si>
  <si>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</si>
  <si>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</si>
  <si>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</si>
  <si>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</si>
  <si>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</si>
  <si>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</si>
  <si>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</si>
  <si>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</si>
  <si>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</si>
  <si>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</si>
  <si>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</si>
  <si>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</si>
  <si>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</si>
  <si>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</si>
  <si>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</si>
  <si>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</si>
  <si>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</si>
  <si>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</si>
  <si>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</si>
  <si>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</si>
  <si>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</si>
  <si>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</si>
  <si>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</si>
  <si>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</si>
  <si>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</si>
  <si>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</si>
  <si>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</si>
  <si>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</si>
  <si>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</si>
  <si>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</si>
  <si>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</si>
  <si>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</si>
  <si>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</si>
  <si>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</si>
  <si>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</si>
  <si>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</si>
  <si>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</si>
  <si>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</si>
  <si>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</si>
  <si>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</si>
  <si>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</si>
  <si>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</si>
  <si>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</si>
  <si>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</si>
  <si>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</si>
  <si>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</si>
  <si>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</si>
  <si>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</si>
  <si>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</si>
  <si>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</si>
  <si>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</si>
  <si>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</si>
  <si>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</si>
  <si>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</si>
  <si>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</si>
  <si>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</si>
  <si>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</si>
  <si>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</si>
  <si>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</si>
  <si>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</si>
  <si>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</si>
  <si>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</si>
  <si>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</si>
  <si>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</si>
  <si>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</si>
  <si>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</si>
  <si>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</si>
  <si>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</si>
  <si>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</si>
  <si>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</si>
  <si>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</si>
  <si>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</si>
  <si>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</si>
  <si>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</si>
  <si>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</si>
  <si>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</si>
  <si>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</si>
  <si>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</si>
  <si>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</si>
  <si>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</si>
  <si>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</si>
  <si>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</si>
  <si>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</si>
  <si>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</si>
  <si>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</si>
  <si>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</si>
  <si>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</si>
  <si>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</si>
  <si>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</si>
  <si>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</si>
  <si>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</si>
  <si>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</si>
  <si>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</si>
  <si>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</si>
  <si>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</si>
  <si>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</si>
  <si>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</si>
  <si>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</si>
  <si>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</si>
  <si>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</si>
  <si>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</si>
  <si>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</si>
  <si>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</si>
  <si>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</si>
  <si>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</si>
  <si>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</si>
  <si>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</si>
  <si>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</si>
  <si>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</si>
  <si>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</si>
  <si>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</si>
  <si>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</si>
  <si>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</si>
  <si>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</si>
  <si>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</si>
  <si>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</si>
  <si>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</si>
  <si>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</si>
  <si>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</si>
  <si>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</si>
  <si>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</si>
  <si>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</si>
  <si>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</si>
  <si>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</si>
  <si>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</si>
  <si>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</si>
  <si>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</si>
  <si>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</si>
  <si>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</si>
  <si>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</si>
  <si>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</si>
  <si>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</si>
  <si>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</si>
  <si>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</si>
  <si>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</si>
  <si>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</si>
  <si>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</si>
  <si>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</si>
  <si>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</si>
  <si>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</si>
  <si>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</si>
  <si>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</si>
  <si>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</si>
  <si>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</si>
  <si>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</si>
  <si>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</si>
  <si>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</si>
  <si>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</si>
  <si>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</si>
  <si>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</si>
  <si>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</si>
  <si>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</si>
  <si>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</si>
  <si>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</si>
  <si>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</si>
  <si>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</si>
  <si>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</si>
  <si>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</si>
  <si>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</si>
  <si>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</si>
  <si>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</si>
  <si>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</si>
  <si>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</si>
  <si>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</si>
  <si>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</si>
  <si>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</si>
  <si>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</si>
  <si>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</si>
  <si>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</si>
  <si>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</si>
  <si>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</si>
  <si>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</si>
  <si>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</si>
  <si>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</si>
  <si>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</si>
  <si>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</si>
  <si>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</si>
  <si>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</si>
  <si>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</si>
  <si>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</si>
  <si>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</si>
  <si>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</si>
  <si>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</si>
  <si>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</si>
  <si>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</si>
  <si>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</si>
  <si>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</si>
  <si>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</si>
  <si>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</si>
  <si>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</si>
  <si>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</si>
  <si>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</si>
  <si>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</si>
  <si>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</si>
  <si>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</si>
  <si>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</si>
  <si>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</si>
  <si>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</si>
  <si>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</si>
  <si>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</si>
  <si>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</si>
  <si>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</si>
  <si>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</si>
  <si>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</si>
  <si>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</si>
  <si>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</si>
  <si>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</si>
  <si>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</si>
  <si>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</si>
  <si>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</si>
  <si>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</si>
  <si>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</si>
  <si>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</si>
  <si>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</si>
  <si>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</si>
  <si>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</si>
  <si>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</si>
  <si>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</si>
  <si>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</si>
  <si>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</si>
  <si>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</si>
  <si>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</si>
  <si>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</si>
  <si>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</si>
  <si>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</si>
  <si>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</si>
  <si>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</si>
  <si>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</si>
  <si>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</si>
  <si>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</si>
  <si>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</si>
  <si>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</si>
  <si>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</si>
  <si>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</si>
  <si>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</si>
  <si>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</si>
  <si>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</si>
  <si>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</si>
  <si>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</si>
  <si>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</si>
  <si>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</si>
  <si>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</si>
  <si>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</si>
  <si>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</si>
  <si>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</si>
  <si>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</si>
  <si>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</si>
  <si>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</si>
  <si>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</si>
  <si>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</si>
  <si>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</si>
  <si>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</si>
  <si>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</si>
  <si>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</si>
  <si>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</si>
  <si>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</si>
  <si>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</si>
  <si>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</si>
  <si>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</si>
  <si>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</si>
  <si>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</si>
  <si>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</si>
  <si>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</si>
  <si>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</si>
  <si>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</si>
  <si>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</si>
  <si>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</si>
  <si>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</si>
  <si>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</si>
  <si>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</si>
  <si>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</si>
  <si>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</si>
  <si>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</si>
  <si>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</si>
  <si>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</si>
  <si>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</si>
  <si>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</si>
  <si>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</si>
  <si>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</si>
  <si>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</si>
  <si>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</si>
  <si>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</si>
  <si>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</si>
  <si>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</si>
  <si>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</si>
  <si>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</si>
  <si>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</si>
  <si>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</si>
  <si>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</si>
  <si>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</si>
  <si>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</si>
  <si>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</si>
  <si>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</si>
  <si>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</si>
  <si>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</si>
  <si>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</si>
  <si>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</si>
  <si>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</si>
  <si>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</si>
  <si>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</si>
  <si>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</si>
  <si>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</si>
  <si>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</si>
  <si>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</si>
  <si>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</si>
  <si>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</si>
  <si>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</si>
  <si>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</si>
  <si>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</si>
  <si>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</si>
  <si>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</si>
  <si>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</si>
  <si>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</si>
  <si>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</si>
  <si>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</si>
  <si>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</si>
  <si>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</si>
  <si>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</si>
  <si>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</si>
  <si>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</si>
  <si>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</si>
  <si>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</si>
  <si>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</si>
  <si>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</si>
  <si>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</si>
  <si>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</si>
  <si>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</si>
  <si>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</si>
  <si>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</si>
  <si>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</si>
  <si>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</si>
  <si>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</si>
  <si>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</si>
  <si>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</si>
  <si>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</si>
  <si>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</si>
  <si>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</si>
  <si>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</si>
  <si>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</si>
  <si>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</si>
  <si>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</si>
  <si>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</si>
  <si>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</si>
  <si>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</si>
  <si>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</si>
  <si>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</si>
  <si>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</si>
  <si>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</si>
  <si>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</si>
  <si>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</si>
  <si>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</si>
  <si>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</si>
  <si>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</si>
  <si>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</si>
  <si>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</si>
  <si>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</si>
  <si>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</si>
  <si>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</si>
  <si>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</si>
  <si>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</si>
  <si>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</si>
  <si>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</si>
  <si>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</si>
  <si>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</si>
  <si>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</si>
  <si>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</si>
  <si>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</si>
  <si>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</si>
  <si>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</si>
  <si>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</si>
  <si>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</si>
  <si>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</si>
  <si>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</si>
  <si>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</si>
  <si>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</si>
  <si>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</si>
  <si>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</si>
  <si>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</si>
  <si>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</si>
  <si>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</si>
  <si>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</si>
  <si>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</si>
  <si>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</si>
  <si>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</si>
  <si>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</si>
  <si>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</si>
  <si>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</si>
  <si>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</si>
  <si>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</si>
  <si>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</si>
  <si>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</si>
  <si>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</si>
  <si>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</si>
  <si>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</si>
  <si>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</si>
  <si>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</si>
  <si>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</si>
  <si>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</si>
  <si>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</si>
  <si>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</si>
  <si>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</si>
  <si>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</si>
  <si>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</si>
  <si>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</si>
  <si>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</si>
  <si>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</si>
  <si>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</si>
  <si>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</si>
  <si>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</si>
  <si>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</si>
  <si>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</si>
  <si>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</si>
  <si>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</si>
  <si>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</si>
  <si>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</si>
  <si>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</si>
  <si>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</si>
  <si>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</si>
  <si>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</si>
  <si>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</si>
  <si>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</si>
  <si>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</si>
  <si>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</si>
  <si>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</si>
  <si>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</si>
  <si>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</si>
  <si>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</si>
  <si>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</si>
  <si>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</si>
  <si>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</si>
  <si>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</si>
  <si>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</si>
  <si>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</si>
  <si>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</si>
  <si>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</si>
  <si>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</si>
  <si>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</si>
  <si>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</si>
  <si>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</si>
  <si>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</si>
  <si>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</si>
  <si>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</si>
  <si>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</si>
  <si>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</si>
  <si>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</si>
  <si>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</si>
  <si>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</si>
  <si>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</si>
  <si>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</si>
  <si>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</si>
  <si>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</si>
  <si>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</si>
  <si>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</si>
  <si>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</si>
  <si>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</si>
  <si>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</si>
  <si>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</si>
  <si>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</si>
  <si>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</si>
  <si>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</si>
  <si>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</si>
  <si>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</si>
  <si>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</si>
  <si>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</si>
  <si>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</si>
  <si>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</si>
  <si>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</si>
  <si>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</si>
  <si>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</si>
  <si>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</si>
  <si>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</si>
  <si>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</si>
  <si>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</si>
  <si>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</si>
  <si>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</si>
  <si>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</si>
  <si>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</si>
  <si>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</si>
  <si>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</si>
  <si>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</si>
  <si>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</si>
  <si>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</si>
  <si>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</si>
  <si>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</si>
  <si>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</si>
  <si>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</si>
  <si>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</si>
  <si>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</si>
  <si>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</si>
  <si>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</si>
  <si>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</si>
  <si>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</si>
  <si>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</si>
  <si>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</si>
  <si>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</si>
  <si>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</si>
  <si>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</si>
  <si>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</si>
  <si>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</si>
  <si>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</si>
  <si>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</si>
  <si>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</si>
  <si>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</si>
  <si>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</si>
  <si>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</si>
  <si>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</si>
  <si>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</si>
  <si>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</si>
  <si>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</si>
  <si>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</si>
  <si>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</si>
  <si>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</si>
  <si>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</si>
  <si>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</si>
  <si>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</si>
  <si>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</si>
  <si>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</si>
  <si>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</si>
  <si>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</si>
  <si>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</si>
  <si>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</si>
  <si>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</si>
  <si>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</si>
  <si>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</si>
  <si>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</si>
  <si>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</si>
  <si>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</si>
  <si>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</si>
  <si>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</si>
  <si>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</si>
  <si>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</si>
  <si>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</si>
  <si>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</si>
  <si>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</si>
  <si>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</si>
  <si>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</si>
  <si>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</si>
  <si>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</si>
  <si>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</si>
  <si>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</si>
  <si>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</si>
  <si>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</si>
  <si>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</si>
  <si>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</si>
  <si>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</si>
  <si>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</si>
  <si>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</si>
  <si>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</si>
  <si>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</si>
  <si>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</si>
  <si>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</si>
  <si>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</si>
  <si>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</si>
  <si>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</si>
  <si>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</si>
  <si>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</si>
  <si>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</si>
  <si>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</si>
  <si>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</si>
  <si>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</si>
  <si>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</si>
  <si>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</si>
  <si>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</si>
  <si>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</si>
  <si>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</si>
  <si>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</si>
  <si>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</si>
  <si>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</si>
  <si>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</si>
  <si>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</si>
  <si>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</si>
  <si>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</si>
  <si>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</si>
  <si>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</si>
  <si>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</si>
  <si>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</si>
  <si>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</si>
  <si>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</si>
  <si>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</si>
  <si>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</si>
  <si>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</si>
  <si>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</si>
  <si>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</si>
  <si>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</si>
  <si>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</si>
  <si>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</si>
  <si>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</si>
  <si>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</si>
  <si>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</si>
  <si>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</si>
  <si>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</si>
  <si>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</si>
  <si>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</si>
  <si>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</si>
  <si>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</si>
  <si>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</si>
  <si>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</si>
  <si>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</si>
  <si>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</si>
  <si>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</si>
  <si>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</si>
  <si>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</si>
  <si>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</si>
  <si>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</si>
  <si>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</si>
  <si>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</si>
  <si>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</si>
  <si>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</si>
  <si>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</si>
  <si>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</si>
  <si>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</si>
  <si>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</si>
  <si>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</si>
  <si>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</si>
  <si>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</si>
  <si>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</si>
  <si>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</si>
  <si>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</si>
  <si>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</si>
  <si>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</si>
  <si>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</si>
  <si>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</si>
  <si>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</si>
  <si>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</si>
  <si>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</si>
  <si>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</si>
  <si>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</si>
  <si>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</si>
  <si>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</si>
  <si>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</si>
  <si>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</si>
  <si>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</si>
  <si>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</si>
  <si>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</si>
  <si>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</si>
  <si>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</si>
  <si>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</si>
  <si>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</si>
  <si>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</si>
  <si>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</si>
  <si>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</si>
  <si>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</si>
  <si>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</si>
  <si>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</si>
  <si>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</si>
  <si>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</si>
  <si>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</si>
  <si>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</si>
  <si>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</si>
  <si>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</si>
  <si>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</si>
  <si>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</si>
  <si>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</si>
  <si>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</si>
  <si>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</si>
  <si>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</si>
  <si>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</si>
  <si>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</si>
  <si>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</si>
  <si>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</si>
  <si>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</si>
  <si>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</si>
  <si>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</si>
  <si>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</si>
  <si>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</si>
  <si>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</si>
  <si>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</si>
  <si>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</si>
  <si>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</si>
  <si>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</si>
  <si>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</si>
  <si>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</si>
  <si>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</si>
  <si>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</si>
  <si>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</si>
  <si>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</si>
  <si>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</si>
  <si>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</si>
  <si>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</si>
  <si>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</si>
  <si>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</si>
  <si>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</si>
  <si>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</si>
  <si>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</si>
  <si>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</si>
  <si>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</si>
  <si>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</si>
  <si>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</si>
  <si>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</si>
  <si>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</si>
  <si>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</si>
  <si>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</si>
  <si>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</si>
  <si>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</si>
  <si>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</si>
  <si>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</si>
  <si>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</si>
  <si>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</si>
  <si>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</si>
  <si>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</si>
  <si>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</si>
  <si>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</si>
  <si>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</si>
  <si>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</si>
  <si>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</si>
  <si>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</si>
  <si>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</si>
  <si>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</si>
  <si>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</si>
  <si>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</si>
  <si>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</si>
  <si>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</si>
  <si>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</si>
  <si>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</si>
  <si>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</si>
  <si>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</si>
  <si>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</si>
  <si>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</si>
  <si>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</si>
  <si>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</si>
  <si>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</si>
  <si>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</si>
  <si>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</si>
  <si>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</si>
  <si>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</si>
  <si>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</si>
  <si>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</si>
  <si>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</si>
  <si>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</si>
  <si>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</si>
  <si>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</si>
  <si>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</si>
  <si>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</si>
  <si>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</si>
  <si>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</si>
  <si>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</si>
  <si>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</si>
  <si>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</si>
  <si>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</si>
  <si>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</si>
  <si>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</si>
  <si>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</si>
  <si>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</si>
  <si>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</si>
  <si>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</si>
  <si>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</si>
  <si>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</si>
  <si>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</si>
  <si>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</si>
  <si>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</si>
  <si>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</si>
  <si>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</si>
  <si>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</si>
  <si>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</si>
  <si>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</si>
  <si>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</si>
  <si>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</si>
  <si>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</si>
  <si>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</si>
  <si>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</si>
  <si>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</si>
  <si>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</si>
  <si>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</si>
  <si>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</si>
  <si>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</si>
  <si>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</si>
  <si>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</si>
  <si>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</si>
  <si>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</si>
  <si>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</si>
  <si>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</si>
  <si>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</si>
  <si>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</si>
  <si>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</si>
  <si>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</si>
  <si>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</si>
  <si>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</si>
  <si>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</si>
  <si>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</si>
  <si>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</si>
  <si>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</si>
  <si>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</si>
  <si>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</si>
  <si>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</si>
  <si>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</si>
  <si>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</si>
  <si>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</si>
  <si>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</si>
  <si>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</si>
  <si>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</si>
  <si>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</si>
  <si>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</si>
  <si>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</si>
  <si>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</si>
  <si>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</si>
  <si>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</si>
  <si>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</si>
  <si>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</si>
  <si>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</si>
  <si>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</si>
  <si>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</si>
  <si>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</si>
  <si>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</si>
  <si>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</si>
  <si>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</si>
  <si>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</si>
  <si>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</si>
  <si>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</si>
  <si>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</si>
  <si>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</si>
  <si>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</si>
  <si>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</si>
  <si>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</si>
  <si>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</si>
  <si>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</si>
  <si>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</si>
  <si>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</si>
  <si>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</si>
  <si>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</si>
  <si>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</si>
  <si>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</si>
  <si>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</si>
  <si>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</si>
  <si>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</si>
  <si>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</si>
  <si>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</si>
  <si>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</si>
  <si>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</si>
  <si>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</si>
  <si>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</si>
  <si>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</si>
  <si>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</si>
  <si>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</si>
  <si>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</si>
  <si>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</si>
  <si>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</si>
  <si>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</si>
  <si>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</si>
  <si>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</si>
  <si>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</si>
  <si>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</si>
  <si>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</si>
  <si>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</si>
  <si>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</si>
  <si>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</si>
  <si>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</si>
  <si>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</si>
  <si>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</si>
  <si>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</si>
  <si>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</si>
  <si>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</si>
  <si>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</si>
  <si>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</si>
  <si>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</si>
  <si>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</si>
  <si>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</si>
  <si>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</si>
  <si>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</si>
  <si>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</si>
  <si>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</si>
  <si>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</si>
  <si>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</si>
  <si>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</si>
  <si>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</si>
  <si>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</si>
  <si>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</si>
  <si>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</si>
  <si>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</si>
  <si>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</si>
  <si>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</si>
  <si>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</si>
  <si>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</si>
  <si>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</si>
  <si>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</si>
  <si>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</si>
  <si>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</si>
  <si>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</si>
  <si>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</si>
  <si>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</si>
  <si>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</si>
  <si>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</si>
  <si>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</si>
  <si>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</si>
  <si>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</si>
  <si>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</si>
  <si>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</si>
  <si>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</si>
  <si>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</si>
  <si>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</si>
  <si>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</si>
  <si>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</si>
  <si>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</si>
  <si>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</si>
  <si>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</si>
  <si>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</si>
  <si>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</si>
  <si>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</si>
  <si>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</si>
  <si>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</si>
  <si>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</si>
  <si>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</si>
  <si>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</si>
  <si>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</si>
  <si>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</si>
  <si>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</si>
  <si>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</si>
  <si>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</si>
  <si>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</si>
  <si>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</si>
  <si>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</si>
  <si>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</si>
  <si>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</si>
  <si>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</si>
  <si>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</si>
  <si>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</si>
  <si>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</si>
  <si>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</si>
  <si>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</si>
  <si>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</si>
  <si>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</si>
  <si>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</si>
  <si>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</si>
  <si>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</si>
  <si>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</si>
  <si>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</si>
  <si>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</si>
  <si>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</si>
  <si>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</si>
  <si>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</si>
  <si>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</si>
  <si>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</si>
  <si>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</si>
  <si>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</si>
  <si>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</si>
  <si>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</si>
  <si>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</si>
  <si>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</si>
  <si>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</si>
  <si>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</si>
  <si>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</si>
  <si>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</si>
  <si>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</si>
  <si>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</si>
  <si>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</si>
  <si>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</si>
  <si>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</si>
  <si>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</si>
  <si>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</si>
  <si>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</si>
  <si>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</si>
  <si>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</si>
  <si>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</si>
  <si>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</si>
  <si>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</si>
  <si>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</si>
  <si>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</si>
  <si>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</si>
  <si>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</si>
  <si>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</si>
  <si>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</si>
  <si>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</si>
  <si>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</si>
  <si>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</si>
  <si>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</si>
  <si>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</si>
  <si>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</si>
  <si>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</si>
  <si>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</si>
  <si>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</si>
  <si>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</si>
  <si>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</si>
  <si>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</si>
  <si>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</si>
  <si>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</si>
  <si>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</si>
  <si>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</si>
  <si>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</si>
  <si>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</si>
  <si>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</si>
  <si>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</si>
  <si>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</si>
  <si>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</si>
  <si>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</si>
  <si>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</si>
  <si>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</si>
  <si>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</si>
  <si>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</si>
  <si>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</si>
  <si>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</si>
  <si>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</si>
  <si>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</si>
  <si>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</si>
  <si>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</si>
  <si>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</si>
  <si>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</si>
  <si>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</si>
  <si>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</si>
  <si>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</si>
  <si>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</si>
  <si>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</si>
  <si>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</si>
  <si>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</si>
  <si>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</si>
  <si>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</si>
  <si>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</si>
  <si>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</si>
  <si>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</si>
  <si>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</si>
  <si>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</si>
  <si>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</si>
  <si>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</si>
  <si>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</si>
  <si>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</si>
  <si>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</si>
  <si>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</si>
  <si>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</si>
  <si>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</si>
  <si>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</si>
  <si>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</si>
  <si>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</si>
  <si>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</si>
  <si>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</si>
  <si>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</si>
  <si>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</si>
  <si>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</si>
  <si>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</si>
  <si>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</si>
  <si>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</si>
  <si>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</si>
  <si>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</si>
  <si>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</si>
  <si>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</si>
  <si>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</si>
  <si>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</si>
  <si>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</si>
  <si>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</si>
  <si>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</si>
  <si>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</si>
  <si>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</si>
  <si>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</si>
  <si>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</si>
  <si>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</si>
  <si>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</si>
  <si>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</si>
  <si>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</si>
  <si>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</si>
  <si>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</si>
  <si>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</si>
  <si>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</si>
  <si>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</si>
  <si>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</si>
  <si>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</si>
  <si>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</si>
  <si>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</si>
  <si>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</si>
  <si>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</si>
  <si>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</si>
  <si>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</si>
  <si>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</si>
  <si>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</si>
  <si>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</si>
  <si>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</si>
  <si>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</si>
  <si>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</si>
  <si>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</si>
  <si>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</si>
  <si>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</si>
  <si>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</si>
  <si>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</si>
  <si>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</si>
  <si>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</si>
  <si>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</si>
  <si>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</si>
  <si>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</si>
  <si>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</si>
  <si>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</si>
  <si>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</si>
  <si>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</si>
  <si>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</si>
  <si>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</si>
  <si>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</si>
  <si>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</si>
  <si>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</si>
  <si>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</si>
  <si>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</si>
  <si>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</si>
  <si>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</si>
  <si>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</si>
  <si>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</si>
  <si>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</si>
  <si>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</si>
  <si>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</si>
  <si>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</si>
  <si>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</si>
  <si>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</si>
  <si>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</si>
  <si>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</si>
  <si>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</si>
  <si>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</si>
  <si>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</si>
  <si>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</si>
  <si>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</si>
  <si>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</si>
  <si>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</si>
  <si>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</si>
  <si>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</si>
  <si>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</si>
  <si>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</si>
  <si>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</si>
  <si>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</si>
  <si>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</si>
  <si>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</si>
  <si>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</si>
  <si>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</si>
  <si>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</si>
  <si>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</si>
  <si>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</si>
  <si>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</si>
  <si>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</si>
  <si>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</si>
  <si>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</si>
  <si>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</si>
  <si>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</si>
  <si>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</si>
  <si>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</si>
  <si>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</si>
  <si>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</si>
  <si>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</si>
  <si>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</si>
  <si>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</si>
  <si>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</si>
  <si>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</si>
  <si>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</si>
  <si>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</si>
  <si>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</si>
  <si>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</si>
  <si>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</si>
  <si>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</si>
  <si>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</si>
  <si>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</si>
  <si>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</si>
  <si>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</si>
  <si>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</si>
  <si>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</si>
  <si>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</si>
  <si>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</si>
  <si>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</si>
  <si>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</si>
  <si>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</si>
  <si>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</si>
  <si>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</si>
  <si>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</si>
  <si>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</si>
  <si>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</si>
  <si>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</si>
  <si>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</si>
  <si>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</si>
  <si>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</si>
  <si>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</si>
  <si>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</si>
  <si>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</si>
  <si>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</si>
  <si>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</si>
  <si>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</si>
  <si>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</si>
  <si>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</si>
  <si>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</si>
  <si>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</si>
  <si>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</si>
  <si>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</si>
  <si>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</si>
  <si>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</si>
  <si>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</si>
  <si>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</si>
  <si>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</si>
  <si>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</si>
  <si>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</si>
  <si>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</si>
  <si>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</si>
  <si>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</si>
  <si>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</si>
  <si>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</si>
  <si>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</si>
  <si>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</si>
  <si>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</si>
  <si>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</si>
  <si>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</si>
  <si>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</si>
  <si>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</si>
  <si>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</si>
  <si>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</si>
  <si>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</si>
  <si>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</si>
  <si>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</si>
  <si>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</si>
  <si>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</si>
  <si>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</si>
  <si>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</si>
  <si>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</si>
  <si>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</si>
  <si>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</si>
  <si>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</si>
  <si>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</si>
  <si>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</si>
  <si>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</si>
  <si>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</si>
  <si>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</si>
  <si>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</si>
  <si>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</si>
  <si>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</si>
  <si>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</si>
  <si>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</si>
  <si>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</si>
  <si>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</si>
  <si>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</si>
  <si>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</si>
  <si>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</si>
  <si>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</si>
  <si>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</si>
  <si>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</si>
  <si>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</si>
  <si>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</si>
  <si>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</si>
  <si>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</si>
  <si>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</si>
  <si>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</si>
  <si>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</si>
  <si>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</si>
  <si>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</si>
  <si>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</si>
  <si>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</si>
  <si>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</si>
  <si>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</si>
  <si>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</si>
  <si>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</si>
  <si>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</si>
  <si>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</si>
  <si>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</si>
  <si>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</si>
  <si>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</si>
  <si>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</si>
  <si>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</si>
  <si>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</si>
  <si>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</si>
  <si>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</si>
  <si>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</si>
  <si>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</si>
  <si>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</si>
  <si>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</si>
  <si>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</si>
  <si>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</si>
  <si>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</si>
  <si>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</si>
  <si>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</si>
  <si>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</si>
  <si>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</si>
  <si>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</si>
  <si>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</si>
  <si>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</si>
  <si>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</si>
  <si>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</si>
  <si>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</si>
  <si>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</si>
  <si>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</si>
  <si>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</si>
  <si>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</si>
  <si>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</si>
  <si>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</si>
  <si>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</si>
  <si>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</si>
  <si>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</si>
  <si>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</si>
  <si>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</si>
  <si>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</si>
  <si>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</si>
  <si>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</si>
  <si>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</si>
  <si>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</si>
  <si>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</si>
  <si>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</si>
  <si>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</si>
  <si>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</si>
  <si>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</si>
  <si>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</si>
  <si>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</si>
  <si>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</si>
  <si>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</si>
  <si>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</si>
  <si>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</si>
  <si>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</si>
  <si>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</si>
  <si>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</si>
  <si>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</si>
  <si>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</si>
  <si>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</si>
  <si>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</si>
  <si>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</si>
  <si>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</si>
  <si>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</si>
  <si>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</si>
  <si>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</si>
  <si>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</si>
  <si>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</si>
  <si>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</si>
  <si>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</si>
  <si>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</si>
  <si>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</si>
  <si>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</si>
  <si>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</si>
  <si>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</si>
  <si>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</si>
  <si>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</si>
  <si>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</si>
  <si>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</si>
  <si>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</si>
  <si>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</si>
  <si>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</si>
  <si>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</si>
  <si>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</si>
  <si>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</si>
  <si>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</si>
  <si>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</si>
  <si>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</si>
  <si>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</si>
  <si>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</si>
  <si>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</si>
  <si>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</si>
  <si>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</si>
  <si>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</si>
  <si>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</si>
  <si>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</si>
  <si>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</si>
  <si>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</si>
  <si>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</si>
  <si>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</si>
  <si>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</si>
  <si>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</si>
  <si>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</si>
  <si>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</si>
  <si>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</si>
  <si>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</si>
  <si>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</si>
  <si>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</si>
  <si>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</si>
  <si>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</si>
  <si>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</si>
  <si>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</si>
  <si>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</si>
  <si>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</si>
  <si>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</si>
  <si>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</si>
  <si>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</si>
  <si>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</si>
  <si>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</si>
  <si>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</si>
  <si>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</si>
  <si>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</si>
  <si>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</si>
  <si>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</si>
  <si>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</si>
  <si>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</si>
  <si>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</si>
  <si>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</si>
  <si>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</si>
  <si>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</si>
  <si>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</si>
  <si>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</si>
  <si>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</si>
  <si>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</si>
  <si>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</si>
  <si>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</si>
  <si>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</si>
  <si>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</si>
  <si>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</si>
  <si>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</si>
  <si>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</si>
  <si>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</si>
  <si>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</si>
  <si>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</si>
  <si>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</si>
  <si>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</si>
  <si>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</si>
  <si>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</si>
  <si>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</si>
  <si>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</si>
  <si>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</si>
  <si>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</si>
  <si>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</si>
  <si>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</si>
  <si>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</si>
  <si>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</si>
  <si>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</si>
  <si>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</si>
  <si>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</si>
  <si>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</si>
  <si>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</si>
  <si>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</si>
  <si>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</si>
  <si>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</si>
  <si>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</si>
  <si>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</si>
  <si>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</si>
  <si>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</si>
  <si>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</si>
  <si>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</si>
  <si>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</si>
  <si>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</si>
  <si>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</si>
  <si>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</si>
  <si>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</si>
  <si>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</si>
  <si>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</si>
  <si>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</si>
  <si>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</si>
  <si>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</si>
  <si>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</si>
  <si>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</si>
  <si>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</si>
  <si>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</si>
  <si>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</si>
  <si>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</si>
  <si>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</si>
  <si>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</si>
  <si>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</si>
  <si>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</si>
  <si>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</si>
  <si>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</si>
  <si>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</si>
  <si>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</si>
  <si>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</si>
  <si>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</si>
  <si>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</si>
  <si>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</si>
  <si>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</si>
  <si>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</si>
  <si>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</si>
  <si>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</si>
  <si>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</si>
  <si>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</si>
  <si>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</si>
  <si>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</si>
  <si>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</si>
  <si>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</si>
  <si>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</si>
  <si>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</si>
  <si>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</si>
  <si>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</si>
  <si>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</si>
  <si>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</si>
  <si>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</si>
  <si>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</si>
  <si>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</si>
  <si>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</si>
  <si>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</si>
  <si>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</si>
  <si>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</si>
  <si>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</si>
  <si>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</si>
  <si>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</si>
  <si>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</si>
  <si>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</si>
  <si>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</si>
  <si>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</si>
  <si>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</si>
  <si>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</si>
  <si>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</si>
  <si>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</si>
  <si>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</si>
  <si>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</si>
  <si>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</si>
  <si>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</si>
  <si>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</si>
  <si>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</si>
  <si>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</si>
  <si>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</si>
  <si>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</si>
  <si>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</si>
  <si>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</si>
  <si>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</si>
  <si>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</si>
  <si>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</si>
  <si>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</si>
  <si>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</si>
  <si>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</si>
  <si>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</si>
  <si>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</si>
  <si>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</si>
  <si>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</si>
  <si>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</si>
  <si>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</si>
  <si>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</si>
  <si>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</si>
  <si>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</si>
  <si>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</si>
  <si>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</si>
  <si>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</si>
  <si>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</si>
  <si>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</si>
  <si>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</si>
  <si>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</si>
  <si>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</si>
  <si>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</si>
  <si>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</si>
  <si>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</si>
  <si>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</si>
  <si>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</si>
  <si>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</si>
  <si>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</si>
  <si>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</si>
  <si>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</si>
  <si>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</si>
  <si>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</si>
  <si>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</si>
  <si>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</si>
  <si>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</si>
  <si>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</si>
  <si>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</si>
  <si>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</si>
  <si>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</si>
  <si>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</si>
  <si>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</si>
  <si>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</si>
  <si>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</si>
  <si>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</si>
  <si>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</si>
  <si>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</si>
  <si>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</si>
  <si>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</si>
  <si>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</si>
  <si>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</si>
  <si>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</si>
  <si>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</si>
  <si>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</si>
  <si>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</si>
  <si>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</si>
  <si>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</si>
  <si>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</si>
  <si>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</si>
  <si>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</si>
  <si>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</si>
  <si>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</si>
  <si>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</si>
  <si>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</si>
  <si>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</si>
  <si>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</si>
  <si>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</si>
  <si>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</si>
  <si>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</si>
  <si>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</si>
  <si>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</si>
  <si>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</si>
  <si>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</si>
  <si>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</si>
  <si>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</si>
  <si>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</si>
  <si>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</si>
  <si>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</si>
  <si>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</si>
  <si>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</si>
  <si>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</si>
  <si>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</si>
  <si>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</si>
  <si>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</si>
  <si>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</si>
  <si>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</si>
  <si>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</si>
  <si>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</si>
  <si>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</si>
  <si>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</si>
  <si>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</si>
  <si>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</si>
  <si>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</si>
  <si>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</si>
  <si>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</si>
  <si>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</si>
  <si>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</si>
  <si>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</si>
  <si>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</si>
  <si>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</si>
  <si>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</si>
  <si>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</si>
  <si>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</si>
  <si>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</si>
  <si>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</si>
  <si>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</si>
  <si>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</si>
  <si>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</si>
  <si>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</si>
  <si>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</si>
  <si>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</si>
  <si>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</si>
  <si>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</si>
  <si>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</si>
  <si>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</si>
  <si>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</si>
  <si>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</si>
  <si>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</si>
  <si>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</si>
  <si>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</si>
  <si>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</si>
  <si>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</si>
  <si>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</si>
  <si>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</si>
  <si>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</si>
  <si>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</si>
  <si>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</si>
  <si>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</si>
  <si>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</si>
  <si>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</si>
  <si>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</si>
  <si>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</si>
  <si>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</si>
  <si>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</si>
  <si>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</si>
  <si>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</si>
  <si>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</si>
  <si>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</si>
  <si>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</si>
  <si>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</si>
  <si>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</si>
  <si>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</si>
  <si>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</si>
  <si>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</si>
  <si>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</si>
  <si>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</si>
  <si>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</si>
  <si>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</si>
  <si>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</si>
  <si>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</si>
  <si>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</si>
  <si>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</si>
  <si>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</si>
  <si>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</si>
  <si>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</si>
  <si>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</si>
  <si>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</si>
  <si>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</si>
  <si>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</si>
  <si>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</si>
  <si>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</si>
  <si>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</si>
  <si>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</si>
  <si>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</si>
  <si>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</si>
  <si>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</si>
  <si>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</si>
  <si>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</si>
  <si>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</si>
  <si>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</si>
  <si>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</si>
  <si>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</si>
  <si>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</si>
  <si>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</si>
  <si>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</si>
  <si>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</si>
  <si>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</si>
  <si>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</si>
  <si>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</si>
  <si>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</si>
  <si>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</si>
  <si>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</si>
  <si>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</si>
  <si>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</si>
  <si>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</si>
  <si>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</si>
  <si>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</si>
  <si>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</si>
  <si>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</si>
  <si>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</si>
  <si>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</si>
  <si>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</si>
  <si>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</si>
  <si>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</si>
  <si>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</si>
  <si>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</si>
  <si>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</si>
  <si>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</si>
  <si>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</si>
  <si>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</si>
  <si>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</si>
  <si>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</si>
  <si>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</si>
  <si>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</si>
  <si>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</si>
  <si>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</si>
  <si>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</si>
  <si>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</si>
  <si>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</si>
  <si>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</si>
  <si>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</si>
  <si>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</si>
  <si>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</si>
  <si>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</si>
  <si>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</si>
  <si>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</si>
  <si>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</si>
  <si>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</si>
  <si>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</si>
  <si>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</si>
  <si>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</si>
  <si>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</si>
  <si>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</si>
  <si>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</si>
  <si>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</si>
  <si>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</si>
  <si>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</si>
  <si>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</si>
  <si>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</si>
  <si>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</si>
  <si>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</si>
  <si>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</si>
  <si>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</si>
  <si>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</si>
  <si>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</si>
  <si>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</si>
  <si>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</si>
  <si>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</si>
  <si>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</si>
  <si>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</si>
  <si>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</si>
  <si>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</si>
  <si>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</si>
  <si>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</si>
  <si>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</si>
  <si>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</si>
  <si>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</si>
  <si>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</si>
  <si>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</si>
  <si>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</si>
  <si>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</si>
  <si>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</si>
  <si>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</si>
  <si>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</si>
  <si>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</si>
  <si>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</si>
  <si>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</si>
  <si>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</si>
  <si>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</si>
  <si>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</si>
  <si>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</si>
  <si>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</si>
  <si>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</si>
  <si>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</si>
  <si>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</si>
  <si>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</si>
  <si>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</si>
  <si>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</si>
  <si>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</si>
  <si>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</si>
  <si>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</si>
  <si>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</si>
  <si>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</si>
  <si>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</si>
  <si>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</si>
  <si>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</si>
  <si>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</si>
  <si>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</si>
  <si>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</si>
  <si>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</si>
  <si>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</si>
  <si>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</si>
  <si>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</si>
  <si>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</si>
  <si>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</si>
  <si>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</si>
  <si>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</si>
  <si>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</si>
  <si>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</si>
  <si>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</si>
  <si>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</si>
  <si>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</si>
  <si>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</si>
  <si>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</si>
  <si>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</si>
  <si>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</si>
  <si>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</si>
  <si>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</si>
  <si>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</si>
  <si>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</si>
  <si>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</si>
  <si>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</si>
  <si>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</si>
  <si>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</si>
  <si>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</si>
  <si>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</si>
  <si>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</si>
  <si>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</si>
  <si>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</si>
  <si>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</si>
  <si>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</si>
  <si>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</si>
  <si>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</si>
  <si>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</si>
  <si>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</si>
  <si>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</si>
  <si>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</si>
  <si>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</si>
  <si>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</si>
  <si>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</si>
  <si>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</si>
  <si>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</si>
  <si>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</si>
  <si>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</si>
  <si>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</si>
  <si>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</si>
  <si>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</si>
  <si>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</si>
  <si>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</si>
  <si>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</si>
  <si>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</si>
  <si>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</si>
  <si>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</si>
  <si>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</si>
  <si>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</si>
  <si>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</si>
  <si>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</si>
  <si>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</si>
  <si>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</si>
  <si>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</si>
  <si>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</si>
  <si>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</si>
  <si>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</si>
  <si>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</si>
  <si>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</si>
  <si>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</si>
  <si>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</si>
  <si>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</si>
  <si>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</si>
  <si>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</si>
  <si>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</si>
  <si>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</si>
  <si>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</si>
  <si>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</si>
  <si>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</si>
  <si>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</si>
  <si>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</si>
  <si>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</si>
  <si>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</si>
  <si>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</si>
  <si>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</si>
  <si>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</si>
  <si>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</si>
  <si>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</si>
  <si>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</si>
  <si>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</si>
  <si>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</si>
  <si>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</si>
  <si>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</si>
  <si>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</si>
  <si>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</si>
  <si>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</si>
  <si>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</si>
  <si>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</si>
  <si>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</si>
  <si>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</si>
  <si>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</si>
  <si>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</si>
  <si>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</si>
  <si>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</si>
  <si>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</si>
  <si>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</si>
  <si>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</si>
  <si>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</si>
  <si>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</si>
  <si>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</si>
  <si>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</si>
  <si>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</si>
  <si>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</si>
  <si>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</si>
  <si>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</si>
  <si>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</si>
  <si>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</si>
  <si>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</si>
  <si>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</si>
  <si>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</si>
  <si>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</si>
  <si>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</si>
  <si>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</si>
  <si>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</si>
  <si>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</si>
  <si>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</si>
  <si>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</si>
  <si>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</si>
  <si>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</si>
  <si>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</si>
  <si>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</si>
  <si>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</si>
  <si>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</si>
  <si>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</si>
  <si>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</si>
  <si>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</si>
  <si>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</si>
  <si>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</si>
  <si>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</si>
  <si>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</si>
  <si>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</si>
  <si>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</si>
  <si>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</si>
  <si>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</si>
  <si>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</si>
  <si>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</si>
  <si>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</si>
  <si>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</si>
  <si>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</si>
  <si>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</si>
  <si>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</si>
  <si>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</si>
  <si>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</si>
  <si>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</si>
  <si>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</si>
  <si>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</si>
  <si>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</si>
  <si>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</si>
  <si>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</si>
  <si>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</si>
  <si>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</si>
  <si>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</si>
  <si>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</si>
  <si>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</si>
  <si>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</si>
  <si>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</si>
  <si>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</si>
  <si>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</si>
  <si>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</si>
  <si>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</si>
  <si>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</si>
  <si>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</si>
  <si>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</si>
  <si>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</si>
  <si>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</si>
  <si>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</si>
  <si>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</si>
  <si>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</si>
  <si>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</si>
  <si>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</si>
  <si>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</si>
  <si>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</si>
  <si>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</si>
  <si>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</si>
  <si>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</si>
  <si>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</si>
  <si>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</si>
  <si>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</si>
  <si>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</si>
  <si>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</si>
  <si>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</si>
  <si>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</si>
  <si>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</si>
  <si>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</si>
  <si>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</si>
  <si>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</si>
  <si>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</si>
  <si>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</si>
  <si>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</si>
  <si>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</si>
  <si>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</si>
  <si>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</si>
  <si>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</si>
  <si>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</si>
  <si>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</si>
  <si>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</si>
  <si>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</si>
  <si>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</si>
  <si>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</si>
  <si>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</si>
  <si>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</si>
  <si>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</si>
  <si>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</si>
  <si>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</si>
  <si>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</si>
  <si>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</si>
  <si>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</si>
  <si>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</si>
  <si>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</si>
  <si>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</si>
  <si>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</si>
  <si>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</si>
  <si>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</si>
  <si>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</si>
  <si>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</si>
  <si>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</si>
  <si>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</si>
  <si>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</si>
  <si>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</si>
  <si>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</si>
  <si>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</si>
  <si>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</si>
  <si>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</si>
  <si>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</si>
  <si>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</si>
  <si>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</si>
  <si>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</si>
  <si>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</si>
  <si>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</si>
  <si>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</si>
  <si>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</si>
  <si>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</si>
  <si>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</si>
  <si>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</si>
  <si>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</si>
  <si>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</si>
  <si>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</si>
  <si>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</si>
  <si>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</si>
  <si>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</si>
  <si>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</si>
  <si>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</si>
  <si>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</si>
  <si>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</si>
  <si>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</si>
  <si>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</si>
  <si>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</si>
  <si>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</si>
  <si>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</si>
  <si>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</si>
  <si>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</si>
  <si>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</si>
  <si>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</si>
  <si>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</si>
  <si>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</si>
  <si>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</si>
  <si>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</si>
  <si>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</si>
  <si>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</si>
  <si>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</si>
  <si>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</si>
  <si>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</si>
  <si>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</si>
  <si>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</si>
  <si>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</si>
  <si>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</si>
  <si>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</si>
  <si>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</si>
  <si>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</si>
  <si>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</si>
  <si>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</si>
  <si>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</si>
  <si>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</si>
  <si>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</si>
  <si>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</si>
  <si>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</si>
  <si>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</si>
  <si>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</si>
  <si>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</si>
  <si>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</si>
  <si>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</si>
  <si>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</si>
  <si>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</si>
  <si>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</si>
  <si>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</si>
  <si>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</si>
  <si>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</si>
  <si>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</si>
  <si>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</si>
  <si>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</si>
  <si>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</si>
  <si>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</si>
  <si>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</si>
  <si>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</si>
  <si>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</si>
  <si>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</si>
  <si>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</si>
  <si>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</si>
  <si>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</si>
  <si>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</si>
  <si>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</si>
  <si>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</si>
  <si>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</si>
  <si>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</si>
  <si>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</si>
  <si>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</si>
  <si>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</si>
  <si>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</si>
  <si>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</si>
  <si>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</si>
  <si>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</si>
  <si>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</si>
  <si>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</si>
  <si>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</si>
  <si>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</si>
  <si>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</si>
  <si>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</si>
  <si>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</si>
  <si>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</si>
  <si>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</si>
  <si>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</si>
  <si>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</si>
  <si>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</si>
  <si>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</si>
  <si>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</si>
  <si>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</si>
  <si>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</si>
  <si>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</si>
  <si>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</si>
  <si>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</si>
  <si>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</si>
  <si>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</si>
  <si>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</si>
  <si>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</si>
  <si>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</si>
  <si>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</si>
  <si>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</si>
  <si>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</si>
  <si>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</si>
  <si>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</si>
  <si>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</si>
  <si>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</si>
  <si>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</si>
  <si>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</si>
  <si>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</si>
  <si>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</si>
  <si>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</si>
  <si>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</si>
  <si>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</si>
  <si>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</si>
  <si>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</si>
  <si>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</si>
  <si>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</si>
  <si>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</si>
  <si>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</si>
  <si>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</si>
  <si>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</si>
  <si>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</si>
  <si>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</si>
  <si>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</si>
  <si>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</si>
  <si>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</si>
  <si>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</si>
  <si>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</si>
  <si>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</si>
  <si>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</si>
  <si>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</si>
  <si>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</si>
  <si>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</si>
  <si>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</si>
  <si>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</si>
  <si>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</si>
  <si>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</si>
  <si>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</si>
  <si>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</si>
  <si>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</si>
  <si>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</si>
  <si>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</si>
  <si>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</si>
  <si>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</si>
  <si>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</si>
  <si>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</si>
  <si>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</si>
  <si>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</si>
  <si>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</si>
  <si>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</si>
  <si>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</si>
  <si>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</si>
  <si>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</si>
  <si>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</si>
  <si>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</si>
  <si>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</si>
  <si>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</si>
  <si>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</si>
  <si>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</si>
  <si>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</si>
  <si>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</si>
  <si>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</si>
  <si>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</si>
  <si>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</si>
  <si>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</si>
  <si>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</si>
  <si>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</si>
  <si>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</si>
  <si>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</si>
  <si>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</si>
  <si>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</si>
  <si>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</si>
  <si>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</si>
  <si>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</si>
  <si>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</si>
  <si>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</si>
  <si>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</si>
  <si>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</si>
  <si>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</si>
  <si>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</si>
  <si>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</si>
  <si>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</si>
  <si>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</si>
  <si>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</si>
  <si>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</si>
  <si>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</si>
  <si>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</si>
  <si>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</si>
  <si>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</si>
  <si>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</si>
  <si>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</si>
  <si>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</si>
  <si>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</si>
  <si>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</si>
  <si>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</si>
  <si>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</si>
  <si>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</si>
  <si>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</si>
  <si>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</si>
  <si>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</si>
  <si>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</si>
  <si>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</si>
  <si>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</si>
  <si>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</si>
  <si>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</si>
  <si>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</si>
  <si>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</si>
  <si>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</si>
  <si>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</si>
  <si>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</si>
  <si>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</si>
  <si>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</si>
  <si>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</si>
  <si>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</si>
  <si>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</si>
  <si>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</si>
  <si>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</si>
  <si>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</si>
  <si>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</si>
  <si>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</si>
  <si>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</si>
  <si>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</si>
  <si>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</si>
  <si>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</si>
  <si>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</si>
  <si>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</si>
  <si>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</si>
  <si>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</si>
  <si>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</si>
  <si>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</si>
  <si>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</si>
  <si>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</si>
  <si>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</si>
  <si>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</si>
  <si>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</si>
  <si>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</si>
  <si>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</si>
  <si>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</si>
  <si>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</si>
  <si>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</si>
  <si>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</si>
  <si>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</si>
  <si>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</si>
  <si>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</si>
  <si>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</si>
  <si>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</si>
  <si>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</si>
  <si>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</si>
  <si>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</si>
  <si>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</si>
  <si>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</si>
  <si>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</si>
  <si>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</si>
  <si>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</si>
  <si>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</si>
  <si>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</si>
  <si>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</si>
  <si>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</si>
  <si>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</si>
  <si>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</si>
  <si>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</si>
  <si>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</si>
  <si>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</si>
  <si>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</si>
  <si>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</si>
  <si>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</si>
  <si>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</si>
  <si>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</si>
  <si>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</si>
  <si>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</si>
  <si>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</si>
  <si>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</si>
  <si>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</si>
  <si>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</si>
  <si>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</si>
  <si>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</si>
  <si>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</si>
  <si>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</si>
  <si>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</si>
  <si>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</si>
  <si>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</si>
  <si>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</si>
  <si>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</si>
  <si>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</si>
  <si>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</si>
  <si>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</si>
  <si>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</si>
  <si>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</si>
  <si>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</si>
  <si>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</si>
  <si>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</si>
  <si>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</si>
  <si>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</si>
  <si>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</si>
  <si>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</si>
  <si>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</si>
  <si>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</si>
  <si>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</si>
  <si>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</si>
  <si>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</si>
  <si>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</si>
  <si>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</si>
  <si>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</si>
  <si>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</si>
  <si>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</si>
  <si>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</si>
  <si>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</si>
  <si>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</si>
  <si>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</si>
  <si>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</si>
  <si>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</si>
  <si>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</si>
  <si>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</si>
  <si>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</si>
  <si>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</si>
  <si>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</si>
  <si>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</si>
  <si>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</si>
  <si>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</si>
  <si>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</si>
  <si>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</si>
  <si>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</si>
  <si>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</si>
  <si>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</si>
  <si>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</si>
  <si>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</si>
  <si>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</si>
  <si>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</si>
  <si>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</si>
  <si>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</si>
  <si>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</si>
  <si>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</si>
  <si>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</si>
  <si>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</si>
  <si>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</si>
  <si>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</si>
  <si>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</si>
  <si>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</si>
  <si>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</si>
  <si>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</si>
  <si>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</si>
  <si>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</si>
  <si>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</si>
  <si>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</si>
  <si>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</si>
  <si>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</si>
  <si>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</si>
  <si>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</si>
  <si>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</si>
  <si>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</si>
  <si>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</si>
  <si>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</si>
  <si>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</si>
  <si>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</si>
  <si>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</si>
  <si>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</si>
  <si>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</si>
  <si>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</si>
  <si>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</si>
  <si>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</si>
  <si>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</si>
  <si>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</si>
  <si>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</si>
  <si>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</si>
  <si>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</si>
  <si>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</si>
  <si>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</si>
  <si>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</si>
  <si>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</si>
  <si>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</si>
  <si>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</si>
  <si>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</si>
  <si>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</si>
  <si>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</si>
  <si>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</si>
  <si>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</si>
  <si>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</si>
  <si>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</si>
  <si>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</si>
  <si>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</si>
  <si>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</si>
  <si>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</si>
  <si>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</si>
  <si>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</si>
  <si>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</si>
  <si>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</si>
  <si>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</si>
  <si>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</si>
  <si>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</si>
  <si>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</si>
  <si>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</si>
  <si>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</si>
  <si>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</si>
  <si>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</si>
  <si>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</si>
  <si>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</si>
  <si>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</si>
  <si>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</si>
  <si>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</si>
  <si>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</si>
  <si>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</si>
  <si>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</si>
  <si>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</si>
  <si>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</si>
  <si>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</si>
  <si>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</si>
  <si>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</si>
  <si>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</si>
  <si>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</si>
  <si>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</si>
  <si>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</si>
  <si>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</si>
  <si>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</si>
  <si>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</si>
  <si>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</si>
  <si>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</si>
  <si>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</si>
  <si>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</si>
  <si>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</si>
  <si>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</si>
  <si>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</si>
  <si>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</si>
  <si>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</si>
  <si>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</si>
  <si>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</si>
  <si>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</si>
  <si>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</si>
  <si>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</si>
  <si>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</si>
  <si>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</si>
  <si>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</si>
  <si>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</si>
  <si>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</si>
  <si>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</si>
  <si>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</si>
  <si>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</si>
  <si>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</si>
  <si>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</si>
  <si>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</si>
  <si>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</si>
  <si>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</si>
  <si>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</si>
  <si>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</si>
  <si>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</si>
  <si>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</si>
  <si>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</si>
  <si>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</si>
  <si>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</si>
  <si>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</si>
  <si>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</si>
  <si>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</si>
  <si>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</si>
  <si>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</si>
  <si>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</si>
  <si>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</si>
  <si>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</si>
  <si>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</si>
  <si>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</si>
  <si>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</si>
  <si>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</si>
  <si>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</si>
  <si>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</si>
  <si>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</si>
  <si>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</si>
  <si>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</si>
  <si>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</si>
  <si>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</si>
  <si>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</si>
  <si>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</si>
  <si>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</si>
  <si>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</si>
  <si>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</si>
  <si>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</si>
  <si>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</si>
  <si>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</si>
  <si>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</si>
  <si>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</si>
  <si>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</si>
  <si>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</si>
  <si>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</si>
  <si>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</si>
  <si>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</si>
  <si>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</si>
  <si>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</si>
  <si>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</si>
  <si>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</si>
  <si>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</si>
  <si>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</si>
  <si>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</si>
  <si>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</si>
  <si>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</si>
  <si>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</si>
  <si>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</si>
  <si>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</si>
  <si>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</si>
  <si>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</si>
  <si>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</si>
  <si>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</si>
  <si>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</si>
  <si>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</si>
  <si>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</si>
  <si>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</si>
  <si>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</si>
  <si>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</si>
  <si>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</si>
  <si>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</si>
  <si>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</si>
  <si>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</si>
  <si>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</si>
  <si>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</si>
  <si>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</si>
  <si>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</si>
  <si>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</si>
  <si>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</si>
  <si>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</si>
  <si>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</si>
  <si>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</si>
  <si>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</si>
  <si>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</si>
  <si>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</si>
  <si>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</si>
  <si>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</si>
  <si>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</si>
  <si>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</si>
  <si>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</si>
  <si>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</si>
  <si>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</si>
  <si>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</si>
  <si>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</si>
  <si>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</si>
  <si>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</si>
  <si>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</si>
  <si>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</si>
  <si>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</si>
  <si>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</si>
  <si>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</si>
  <si>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</si>
  <si>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</si>
  <si>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</si>
  <si>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</si>
  <si>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</si>
  <si>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</si>
  <si>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</si>
  <si>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</si>
  <si>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</si>
  <si>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</si>
  <si>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</si>
  <si>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</si>
  <si>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</si>
  <si>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</si>
  <si>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</si>
  <si>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</si>
  <si>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</si>
  <si>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</si>
  <si>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</si>
  <si>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</si>
  <si>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</si>
  <si>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</si>
  <si>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</si>
  <si>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</si>
  <si>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</si>
  <si>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</si>
  <si>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</si>
  <si>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</si>
  <si>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</si>
  <si>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</si>
  <si>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</si>
  <si>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</si>
  <si>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</si>
  <si>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</si>
  <si>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</si>
  <si>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</si>
  <si>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</si>
  <si>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</si>
  <si>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</si>
  <si>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</si>
  <si>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</si>
  <si>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</si>
  <si>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</si>
  <si>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</si>
  <si>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</si>
  <si>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</si>
  <si>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</si>
  <si>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</si>
  <si>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</si>
  <si>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</si>
  <si>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</si>
  <si>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</si>
  <si>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</si>
  <si>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</si>
  <si>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</si>
  <si>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</si>
  <si>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</si>
  <si>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</si>
  <si>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</si>
  <si>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</si>
  <si>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</si>
  <si>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</si>
  <si>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</si>
  <si>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</si>
  <si>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</si>
  <si>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</si>
  <si>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</si>
  <si>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</si>
  <si>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</si>
  <si>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</si>
  <si>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</si>
  <si>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</si>
  <si>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</si>
  <si>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</si>
  <si>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</si>
  <si>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</si>
  <si>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</si>
  <si>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</si>
  <si>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</si>
  <si>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</si>
  <si>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</si>
  <si>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</si>
  <si>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</si>
  <si>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</si>
  <si>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</si>
  <si>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</si>
  <si>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</si>
  <si>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</si>
  <si>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</si>
  <si>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</si>
  <si>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</si>
  <si>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</si>
  <si>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</si>
  <si>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</si>
  <si>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</si>
  <si>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</si>
  <si>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</si>
  <si>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</si>
  <si>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</si>
  <si>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</si>
  <si>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</si>
  <si>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</si>
  <si>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</si>
  <si>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</si>
  <si>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</si>
  <si>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</si>
  <si>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</si>
  <si>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</si>
  <si>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</si>
  <si>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</si>
  <si>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</si>
  <si>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</si>
  <si>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</si>
  <si>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</si>
  <si>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</si>
  <si>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</si>
  <si>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</si>
  <si>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</si>
  <si>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</si>
  <si>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</si>
  <si>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</si>
  <si>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</si>
  <si>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</si>
  <si>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</si>
  <si>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</si>
  <si>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</si>
  <si>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</si>
  <si>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</si>
  <si>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</si>
  <si>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</si>
  <si>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</si>
  <si>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</si>
  <si>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</si>
  <si>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</si>
  <si>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</si>
  <si>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</si>
  <si>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</si>
  <si>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</si>
  <si>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</si>
  <si>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</si>
  <si>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</si>
  <si>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</si>
  <si>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</si>
  <si>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</si>
  <si>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</si>
  <si>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</si>
  <si>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</si>
  <si>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</si>
  <si>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</si>
  <si>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</si>
  <si>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</si>
  <si>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</si>
  <si>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</si>
  <si>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</si>
  <si>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</si>
  <si>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</si>
  <si>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</si>
  <si>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</si>
  <si>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</si>
  <si>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</si>
  <si>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</si>
  <si>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</si>
  <si>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</si>
  <si>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</si>
  <si>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</si>
  <si>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</si>
  <si>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</si>
  <si>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</si>
  <si>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</si>
  <si>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</si>
  <si>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</si>
  <si>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</si>
  <si>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</si>
  <si>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</si>
  <si>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</si>
  <si>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</si>
  <si>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</si>
  <si>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</si>
  <si>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</si>
  <si>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</si>
  <si>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</si>
  <si>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</si>
  <si>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</si>
  <si>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</si>
  <si>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</si>
  <si>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</si>
  <si>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</si>
  <si>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</si>
  <si>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</si>
  <si>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</si>
  <si>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</si>
  <si>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</si>
  <si>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</si>
  <si>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</si>
  <si>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</si>
  <si>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</si>
  <si>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</si>
  <si>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</si>
  <si>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</si>
  <si>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</si>
  <si>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</si>
  <si>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</si>
  <si>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</si>
  <si>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</si>
  <si>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</si>
  <si>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</si>
  <si>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</si>
  <si>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</si>
  <si>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</si>
  <si>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</si>
  <si>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</si>
  <si>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</si>
  <si>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</si>
  <si>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</si>
  <si>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</si>
  <si>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</si>
  <si>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</si>
  <si>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</si>
  <si>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</si>
  <si>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</si>
  <si>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</si>
  <si>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</si>
  <si>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</si>
  <si>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</si>
  <si>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</si>
  <si>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</si>
  <si>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</si>
  <si>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</si>
  <si>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</si>
  <si>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</si>
  <si>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</si>
  <si>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</si>
  <si>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</si>
  <si>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</si>
  <si>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</si>
  <si>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</si>
  <si>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</si>
  <si>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</si>
  <si>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</si>
  <si>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</si>
  <si>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</si>
  <si>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</si>
  <si>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</si>
  <si>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</si>
  <si>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</si>
  <si>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</si>
  <si>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</si>
  <si>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</si>
  <si>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</si>
  <si>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</si>
  <si>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</si>
  <si>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</si>
  <si>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</si>
  <si>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</si>
  <si>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</si>
  <si>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</si>
  <si>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</si>
  <si>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</si>
  <si>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</si>
  <si>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</si>
  <si>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</si>
  <si>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</si>
  <si>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</si>
  <si>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</si>
  <si>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</si>
  <si>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</si>
  <si>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</si>
  <si>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</si>
  <si>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</si>
  <si>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</si>
  <si>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</si>
  <si>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</si>
  <si>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</si>
  <si>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</si>
  <si>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</si>
  <si>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</si>
  <si>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</si>
  <si>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</si>
  <si>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</si>
  <si>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</si>
  <si>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</si>
  <si>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</si>
  <si>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</si>
  <si>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</si>
  <si>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</si>
  <si>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</si>
  <si>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</si>
  <si>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</si>
  <si>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</si>
  <si>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</si>
  <si>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</si>
  <si>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</si>
  <si>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</si>
  <si>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</si>
  <si>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</si>
  <si>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</si>
  <si>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</si>
  <si>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</si>
  <si>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</si>
  <si>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</si>
  <si>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</si>
  <si>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</si>
  <si>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</si>
  <si>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</si>
  <si>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</si>
  <si>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</si>
  <si>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</si>
  <si>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</si>
  <si>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</si>
  <si>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</si>
  <si>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</si>
  <si>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</si>
  <si>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</si>
  <si>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</si>
  <si>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</si>
  <si>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</si>
  <si>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</si>
  <si>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</si>
  <si>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</si>
  <si>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</si>
  <si>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</si>
  <si>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</si>
  <si>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</si>
  <si>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</si>
  <si>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</si>
  <si>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</si>
  <si>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</si>
  <si>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</si>
  <si>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</si>
  <si>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</si>
  <si>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</si>
  <si>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</si>
  <si>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</si>
  <si>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</si>
  <si>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</si>
  <si>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</si>
  <si>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</si>
  <si>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</si>
  <si>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</si>
  <si>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</si>
  <si>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</si>
  <si>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</si>
  <si>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</si>
  <si>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</si>
  <si>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</si>
  <si>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</si>
  <si>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</si>
  <si>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</si>
  <si>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</si>
  <si>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</si>
  <si>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</si>
  <si>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</si>
  <si>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</si>
  <si>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</si>
  <si>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</si>
  <si>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</si>
  <si>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</si>
  <si>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</si>
  <si>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</si>
  <si>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</si>
  <si>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</si>
  <si>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</si>
  <si>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</si>
  <si>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</si>
  <si>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</si>
  <si>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</si>
  <si>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</si>
  <si>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</si>
  <si>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</si>
  <si>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</si>
  <si>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</si>
  <si>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</si>
  <si>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</si>
  <si>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</si>
  <si>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</si>
  <si>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</si>
  <si>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</si>
  <si>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</si>
  <si>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</si>
  <si>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</si>
  <si>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</si>
  <si>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</si>
  <si>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</si>
  <si>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</si>
  <si>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</si>
  <si>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</si>
  <si>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</si>
  <si>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</si>
  <si>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</si>
  <si>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</si>
  <si>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</si>
  <si>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</si>
  <si>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</si>
  <si>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</si>
  <si>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</si>
  <si>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</si>
  <si>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</si>
  <si>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</si>
  <si>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</si>
  <si>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</si>
  <si>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</si>
  <si>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</si>
  <si>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</si>
  <si>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</si>
  <si>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</si>
  <si>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</si>
  <si>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</si>
  <si>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</si>
  <si>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</si>
  <si>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</si>
  <si>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</si>
  <si>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</si>
  <si>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</si>
  <si>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</si>
  <si>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</si>
  <si>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</si>
  <si>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</si>
  <si>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</si>
  <si>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</si>
  <si>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</si>
  <si>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</si>
  <si>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</si>
  <si>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</si>
  <si>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</si>
  <si>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</si>
  <si>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</si>
  <si>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</si>
  <si>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</si>
  <si>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</si>
  <si>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</si>
  <si>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</si>
  <si>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</si>
  <si>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</si>
  <si>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</si>
  <si>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</si>
  <si>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</si>
  <si>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</si>
  <si>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</si>
  <si>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</si>
  <si>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</si>
  <si>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</si>
  <si>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</si>
  <si>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</si>
  <si>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</si>
  <si>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</si>
  <si>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</si>
  <si>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</si>
  <si>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</si>
  <si>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</si>
  <si>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</si>
  <si>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</si>
  <si>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</si>
  <si>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</si>
  <si>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</si>
  <si>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</si>
  <si>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</si>
  <si>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</si>
  <si>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</si>
  <si>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</si>
  <si>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</si>
  <si>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</si>
  <si>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</si>
  <si>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</si>
  <si>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</si>
  <si>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</si>
  <si>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</si>
  <si>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</si>
  <si>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</si>
  <si>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</si>
  <si>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</si>
  <si>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</si>
  <si>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</si>
  <si>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</si>
  <si>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</si>
  <si>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</si>
  <si>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</si>
  <si>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</si>
  <si>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</si>
  <si>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</si>
  <si>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</si>
  <si>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</si>
  <si>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</si>
  <si>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</si>
  <si>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</si>
  <si>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</si>
  <si>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</si>
  <si>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</si>
  <si>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</si>
  <si>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</si>
  <si>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</si>
  <si>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</si>
  <si>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</si>
  <si>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</si>
  <si>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</si>
  <si>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</si>
  <si>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</si>
  <si>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</si>
  <si>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</si>
  <si>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</si>
  <si>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</si>
  <si>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</si>
  <si>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</si>
  <si>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</si>
  <si>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</si>
  <si>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</si>
  <si>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</si>
  <si>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</si>
  <si>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</si>
  <si>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</si>
  <si>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</si>
  <si>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</si>
  <si>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</si>
  <si>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</si>
  <si>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</si>
  <si>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</si>
  <si>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</si>
  <si>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</si>
  <si>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</si>
  <si>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</si>
  <si>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</si>
  <si>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</si>
  <si>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</si>
  <si>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</si>
  <si>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</si>
  <si>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</si>
  <si>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</si>
  <si>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</si>
  <si>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</si>
  <si>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</si>
  <si>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</si>
  <si>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</si>
  <si>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</si>
  <si>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</si>
  <si>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</si>
  <si>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</si>
  <si>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</si>
  <si>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</si>
  <si>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</si>
  <si>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</si>
  <si>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</si>
  <si>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</si>
  <si>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</si>
  <si>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</si>
  <si>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</si>
  <si>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</si>
  <si>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</si>
  <si>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</si>
  <si>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</si>
  <si>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</si>
  <si>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</si>
  <si>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</si>
  <si>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</si>
  <si>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</si>
  <si>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</si>
  <si>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</si>
  <si>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</si>
  <si>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</si>
  <si>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</si>
  <si>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</si>
  <si>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</si>
  <si>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</si>
  <si>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</si>
  <si>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</si>
  <si>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</si>
  <si>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</si>
  <si>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</si>
  <si>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</si>
  <si>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</si>
  <si>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</si>
  <si>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</si>
  <si>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</si>
  <si>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</si>
  <si>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</si>
  <si>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</si>
  <si>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</si>
  <si>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</si>
  <si>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</si>
  <si>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</si>
  <si>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</si>
  <si>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</si>
  <si>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</si>
  <si>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</si>
  <si>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</si>
  <si>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</si>
  <si>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</si>
  <si>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</si>
  <si>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</si>
  <si>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</si>
  <si>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</si>
  <si>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</si>
  <si>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</si>
  <si>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</si>
  <si>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</si>
  <si>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</si>
  <si>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</si>
  <si>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</si>
  <si>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</si>
  <si>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</si>
  <si>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</si>
  <si>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</si>
  <si>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</si>
  <si>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</si>
  <si>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</si>
  <si>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</si>
  <si>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</si>
  <si>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</si>
  <si>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</si>
  <si>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</si>
  <si>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</si>
  <si>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</si>
  <si>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</si>
  <si>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</si>
  <si>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</si>
  <si>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</si>
  <si>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</si>
  <si>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</si>
  <si>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</si>
  <si>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</si>
  <si>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</si>
  <si>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</si>
  <si>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</si>
  <si>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</si>
  <si>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</si>
  <si>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</si>
  <si>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</si>
  <si>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</si>
  <si>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</si>
  <si>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</si>
  <si>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</si>
  <si>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</si>
  <si>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</si>
  <si>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</si>
  <si>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</si>
  <si>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</si>
  <si>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</si>
  <si>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</si>
  <si>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</si>
  <si>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</si>
  <si>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</si>
  <si>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</si>
  <si>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</si>
  <si>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</si>
  <si>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</si>
  <si>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</si>
  <si>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</si>
  <si>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</si>
  <si>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</si>
  <si>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</si>
  <si>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</si>
  <si>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</si>
  <si>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</si>
  <si>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</si>
  <si>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</si>
  <si>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</si>
  <si>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</si>
  <si>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</si>
  <si>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</si>
  <si>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</si>
  <si>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</si>
  <si>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</si>
  <si>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</si>
  <si>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</si>
  <si>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</si>
  <si>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</si>
  <si>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</si>
  <si>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</si>
  <si>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</si>
  <si>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</si>
  <si>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</si>
  <si>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</si>
  <si>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</si>
  <si>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</si>
  <si>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</si>
  <si>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</si>
  <si>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</si>
  <si>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</si>
  <si>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</si>
  <si>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</si>
  <si>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</si>
  <si>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</si>
  <si>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</si>
  <si>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</si>
  <si>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</si>
  <si>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</si>
  <si>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</si>
  <si>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</si>
  <si>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</si>
  <si>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</si>
  <si>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</si>
  <si>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</si>
  <si>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</si>
  <si>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</si>
  <si>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</si>
  <si>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</si>
  <si>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</si>
  <si>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</si>
  <si>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</si>
  <si>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</si>
  <si>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</si>
  <si>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</si>
  <si>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</si>
  <si>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</si>
  <si>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</si>
  <si>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</si>
  <si>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</si>
  <si>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</si>
  <si>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</si>
  <si>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</si>
  <si>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</si>
  <si>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</si>
  <si>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</si>
  <si>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</si>
  <si>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</si>
  <si>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</si>
  <si>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</si>
  <si>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</si>
  <si>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</si>
  <si>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</si>
  <si>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</si>
  <si>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</si>
  <si>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</si>
  <si>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</si>
  <si>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</si>
  <si>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</si>
  <si>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</si>
  <si>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</si>
  <si>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</si>
  <si>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</si>
  <si>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</si>
  <si>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</si>
  <si>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</si>
  <si>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</si>
  <si>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</si>
  <si>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</si>
  <si>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</si>
  <si>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</si>
  <si>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</si>
  <si>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</si>
  <si>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</si>
  <si>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</si>
  <si>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</si>
  <si>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</si>
  <si>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</si>
  <si>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</si>
  <si>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</si>
  <si>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</si>
  <si>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</si>
  <si>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</si>
  <si>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</si>
  <si>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</si>
  <si>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</si>
  <si>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</si>
  <si>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</si>
  <si>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</si>
  <si>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</si>
  <si>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</si>
  <si>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</si>
  <si>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</si>
  <si>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</si>
  <si>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</si>
  <si>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</si>
  <si>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</si>
  <si>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</si>
  <si>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</si>
  <si>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</si>
  <si>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</si>
  <si>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</si>
  <si>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</si>
  <si>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</si>
  <si>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</si>
  <si>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</si>
  <si>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</si>
  <si>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</si>
  <si>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</si>
  <si>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</si>
  <si>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</si>
  <si>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</si>
  <si>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</si>
  <si>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</si>
  <si>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</si>
  <si>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</si>
  <si>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</si>
  <si>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</si>
  <si>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</si>
  <si>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</si>
  <si>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</si>
  <si>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</si>
  <si>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</si>
  <si>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</si>
  <si>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</si>
  <si>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</si>
  <si>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</si>
  <si>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</si>
  <si>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</si>
  <si>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</si>
  <si>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</si>
  <si>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</si>
  <si>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</si>
  <si>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</si>
  <si>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</si>
  <si>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</si>
  <si>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</si>
  <si>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</si>
  <si>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</si>
  <si>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</si>
  <si>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</si>
  <si>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</si>
  <si>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</si>
  <si>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</si>
  <si>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</si>
  <si>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</si>
  <si>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</si>
  <si>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</si>
  <si>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</si>
  <si>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</si>
  <si>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</si>
  <si>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</si>
  <si>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</si>
  <si>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</si>
  <si>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</si>
  <si>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</si>
  <si>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</si>
  <si>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</si>
  <si>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</si>
  <si>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</si>
  <si>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</si>
  <si>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</si>
  <si>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</si>
  <si>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</si>
  <si>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</si>
  <si>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</si>
  <si>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</si>
  <si>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</si>
  <si>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</si>
  <si>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</si>
  <si>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</si>
  <si>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</si>
  <si>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</si>
  <si>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</si>
  <si>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</si>
  <si>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</si>
  <si>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</si>
  <si>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</si>
  <si>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</si>
  <si>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</si>
  <si>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</si>
  <si>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</si>
  <si>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</si>
  <si>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</si>
  <si>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</si>
  <si>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</si>
  <si>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</si>
  <si>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</si>
  <si>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</si>
  <si>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</si>
  <si>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</si>
  <si>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</si>
  <si>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</si>
  <si>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</si>
  <si>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</si>
  <si>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</si>
  <si>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</si>
  <si>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</si>
  <si>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</si>
  <si>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</si>
  <si>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</si>
  <si>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</si>
  <si>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</si>
  <si>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</si>
  <si>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</si>
  <si>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</si>
  <si>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</si>
  <si>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</si>
  <si>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</si>
  <si>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</si>
  <si>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</si>
  <si>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</si>
  <si>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</si>
  <si>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</si>
  <si>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</si>
  <si>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</si>
  <si>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</si>
  <si>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</si>
  <si>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</si>
  <si>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</si>
  <si>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</si>
  <si>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</si>
  <si>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</si>
  <si>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</si>
  <si>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</si>
  <si>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</si>
  <si>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</si>
  <si>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</si>
  <si>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</si>
  <si>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</si>
  <si>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</si>
  <si>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</si>
  <si>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</si>
  <si>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</si>
  <si>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</si>
  <si>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</si>
  <si>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</si>
  <si>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</si>
  <si>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</si>
  <si>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</si>
  <si>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</si>
  <si>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</si>
  <si>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</si>
  <si>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</si>
  <si>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</si>
  <si>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</si>
  <si>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</si>
  <si>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</si>
  <si>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</si>
  <si>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</si>
  <si>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</si>
  <si>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</si>
  <si>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</si>
  <si>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</si>
  <si>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</si>
  <si>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</si>
  <si>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</si>
  <si>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</si>
  <si>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</si>
  <si>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</si>
  <si>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</si>
  <si>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</si>
  <si>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</si>
  <si>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</si>
  <si>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</si>
  <si>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</si>
  <si>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</si>
  <si>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</si>
  <si>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</si>
  <si>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</si>
  <si>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</si>
  <si>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</si>
  <si>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</si>
  <si>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</si>
  <si>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</si>
  <si>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</si>
  <si>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</si>
  <si>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</si>
  <si>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</si>
  <si>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</si>
  <si>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</si>
  <si>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</si>
  <si>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</si>
  <si>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</si>
  <si>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</si>
  <si>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</si>
  <si>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</si>
  <si>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</si>
  <si>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</si>
  <si>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</si>
  <si>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</si>
  <si>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</si>
  <si>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</si>
  <si>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</si>
  <si>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</si>
  <si>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</si>
  <si>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</si>
  <si>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</si>
  <si>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</si>
  <si>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</si>
  <si>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</si>
  <si>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</si>
  <si>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</si>
  <si>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</si>
  <si>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</si>
  <si>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</si>
  <si>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</si>
  <si>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</si>
  <si>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</si>
  <si>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</si>
  <si>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</si>
  <si>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</si>
  <si>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</si>
  <si>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</si>
  <si>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</si>
  <si>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</si>
  <si>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</si>
  <si>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</si>
  <si>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</si>
  <si>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</si>
  <si>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</si>
  <si>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</si>
  <si>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</si>
  <si>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</si>
  <si>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</si>
  <si>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</si>
  <si>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</si>
  <si>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</si>
  <si>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</si>
  <si>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</si>
  <si>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</si>
  <si>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</si>
  <si>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</si>
  <si>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</si>
  <si>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</si>
  <si>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</si>
  <si>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</si>
  <si>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</si>
  <si>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</si>
  <si>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</si>
  <si>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</si>
  <si>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</si>
  <si>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</si>
  <si>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</si>
  <si>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</si>
  <si>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</si>
  <si>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</si>
  <si>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</si>
  <si>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</si>
  <si>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</si>
  <si>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</si>
  <si>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</si>
  <si>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</si>
  <si>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</si>
  <si>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</si>
  <si>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</si>
  <si>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</si>
  <si>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</si>
  <si>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</si>
  <si>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</si>
  <si>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</si>
  <si>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</si>
  <si>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</si>
  <si>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</si>
  <si>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</si>
  <si>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</si>
  <si>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</si>
  <si>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</si>
  <si>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</si>
  <si>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</si>
  <si>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</si>
  <si>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</si>
  <si>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</si>
  <si>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</si>
  <si>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</si>
  <si>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</si>
  <si>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</si>
  <si>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</si>
  <si>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</si>
  <si>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</si>
  <si>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</si>
  <si>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</si>
  <si>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</si>
  <si>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</si>
  <si>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</si>
  <si>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</si>
  <si>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</si>
  <si>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</si>
  <si>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</si>
  <si>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</si>
  <si>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</si>
  <si>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</si>
  <si>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</si>
  <si>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</si>
  <si>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</si>
  <si>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</si>
  <si>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</si>
  <si>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</si>
  <si>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</si>
  <si>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</si>
  <si>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</si>
  <si>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</si>
  <si>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</si>
  <si>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</si>
  <si>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</si>
  <si>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</si>
  <si>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</si>
  <si>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</si>
  <si>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</si>
  <si>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</si>
  <si>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</si>
  <si>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</si>
  <si>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</si>
  <si>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</si>
  <si>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</si>
  <si>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</si>
  <si>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</si>
  <si>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</si>
  <si>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</si>
  <si>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</si>
  <si>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</si>
  <si>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</si>
  <si>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</si>
  <si>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</si>
  <si>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</si>
  <si>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</si>
  <si>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</si>
  <si>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</si>
  <si>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</si>
  <si>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</si>
  <si>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</si>
  <si>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</si>
  <si>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</si>
  <si>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</si>
  <si>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</si>
  <si>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</si>
  <si>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</si>
  <si>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</si>
  <si>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</si>
  <si>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</si>
  <si>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</si>
  <si>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</si>
  <si>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</si>
  <si>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</si>
  <si>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</si>
  <si>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</si>
  <si>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</si>
  <si>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</si>
  <si>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</si>
  <si>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</si>
  <si>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</si>
  <si>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</si>
  <si>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</si>
  <si>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</si>
  <si>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</si>
  <si>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</si>
  <si>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</si>
  <si>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</si>
  <si>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</si>
  <si>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</si>
  <si>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</si>
  <si>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</si>
  <si>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</si>
  <si>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</si>
  <si>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</si>
  <si>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</si>
  <si>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</si>
  <si>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</si>
  <si>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</si>
  <si>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</si>
  <si>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</si>
  <si>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</si>
  <si>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</si>
  <si>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</si>
  <si>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</si>
  <si>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</si>
  <si>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</si>
  <si>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</si>
  <si>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</si>
  <si>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</si>
  <si>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</si>
  <si>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</si>
  <si>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</si>
  <si>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</si>
  <si>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</si>
  <si>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</si>
  <si>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</si>
  <si>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</si>
  <si>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</si>
  <si>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</si>
  <si>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</si>
  <si>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</si>
  <si>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</si>
  <si>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</si>
  <si>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</si>
  <si>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</si>
  <si>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</si>
  <si>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</si>
  <si>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</si>
  <si>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</si>
  <si>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</si>
  <si>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</si>
  <si>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</si>
  <si>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</si>
  <si>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</si>
  <si>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</si>
  <si>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</si>
  <si>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</si>
  <si>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</si>
  <si>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</si>
  <si>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</si>
  <si>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</si>
  <si>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</si>
  <si>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</si>
  <si>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</si>
  <si>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</si>
  <si>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</si>
  <si>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</si>
  <si>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</si>
  <si>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</si>
  <si>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</si>
  <si>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</si>
  <si>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</si>
  <si>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</si>
  <si>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</si>
  <si>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</si>
  <si>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</si>
  <si>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</si>
  <si>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</si>
  <si>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</si>
  <si>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</si>
  <si>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</si>
  <si>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</si>
  <si>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</si>
  <si>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</si>
  <si>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</si>
  <si>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</si>
  <si>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</si>
  <si>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</si>
  <si>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</si>
  <si>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</si>
  <si>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</si>
  <si>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</si>
  <si>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</si>
  <si>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</si>
  <si>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</si>
  <si>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</si>
  <si>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</si>
  <si>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</si>
  <si>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</si>
  <si>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</si>
  <si>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</si>
  <si>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</si>
  <si>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</si>
  <si>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</si>
  <si>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</si>
  <si>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</si>
  <si>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</si>
  <si>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</si>
  <si>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</si>
  <si>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</si>
  <si>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</si>
  <si>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</si>
  <si>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</si>
  <si>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</si>
  <si>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</si>
  <si>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</si>
  <si>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</si>
  <si>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</si>
  <si>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</si>
  <si>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</si>
  <si>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</si>
  <si>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</si>
  <si>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</si>
  <si>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</si>
  <si>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</si>
  <si>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</si>
  <si>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</si>
  <si>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</si>
  <si>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</si>
  <si>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</si>
  <si>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</si>
  <si>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</si>
  <si>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</si>
  <si>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</si>
  <si>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</si>
  <si>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</si>
  <si>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</si>
  <si>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</si>
  <si>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</si>
  <si>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</si>
  <si>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</si>
  <si>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</si>
  <si>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</si>
  <si>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</si>
  <si>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</si>
  <si>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</si>
  <si>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</si>
  <si>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</si>
  <si>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</si>
  <si>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</si>
  <si>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</si>
  <si>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</si>
  <si>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</si>
  <si>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</si>
  <si>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</si>
  <si>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</si>
  <si>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</si>
  <si>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</si>
  <si>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</si>
  <si>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</si>
  <si>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</si>
  <si>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</si>
  <si>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</si>
  <si>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</si>
  <si>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</si>
  <si>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</si>
  <si>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</si>
  <si>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</si>
  <si>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</si>
  <si>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</si>
  <si>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</si>
  <si>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</si>
  <si>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</si>
  <si>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</si>
  <si>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</si>
  <si>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</si>
  <si>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</si>
  <si>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</si>
  <si>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</si>
  <si>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</si>
  <si>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</si>
  <si>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</si>
  <si>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</si>
  <si>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</si>
  <si>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</si>
  <si>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</si>
  <si>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</si>
  <si>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</si>
  <si>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</si>
  <si>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</si>
  <si>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</si>
  <si>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</si>
  <si>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</si>
  <si>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</si>
  <si>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</si>
  <si>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</si>
  <si>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</si>
  <si>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</si>
  <si>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</si>
  <si>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</si>
  <si>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</si>
  <si>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</si>
  <si>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</si>
  <si>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</si>
  <si>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</si>
  <si>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</si>
  <si>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</si>
  <si>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</si>
  <si>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</si>
  <si>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</si>
  <si>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</si>
  <si>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</si>
  <si>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</si>
  <si>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</si>
  <si>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</si>
  <si>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</si>
  <si>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</si>
  <si>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</si>
  <si>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</si>
  <si>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</si>
  <si>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</si>
  <si>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</si>
  <si>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</si>
  <si>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</si>
  <si>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</si>
  <si>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</si>
  <si>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</si>
  <si>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</si>
  <si>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</si>
  <si>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</si>
  <si>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</si>
  <si>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</si>
  <si>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</si>
  <si>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</si>
  <si>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</si>
  <si>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</si>
  <si>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</si>
  <si>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</si>
  <si>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</si>
  <si>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</si>
  <si>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</si>
  <si>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</si>
  <si>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</si>
  <si>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</si>
  <si>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</si>
  <si>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</si>
  <si>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</si>
  <si>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</si>
  <si>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</si>
  <si>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</si>
  <si>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</si>
  <si>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</si>
  <si>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</si>
  <si>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</si>
  <si>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</si>
  <si>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</si>
  <si>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</si>
  <si>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</si>
  <si>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</si>
  <si>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</si>
  <si>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</si>
  <si>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</si>
  <si>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</si>
  <si>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</si>
  <si>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</si>
  <si>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</si>
  <si>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</si>
  <si>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</si>
  <si>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</si>
  <si>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</si>
  <si>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</si>
  <si>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</si>
  <si>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</si>
  <si>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</si>
  <si>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</si>
  <si>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</si>
  <si>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</si>
  <si>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</si>
  <si>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</si>
  <si>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</si>
  <si>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</si>
  <si>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</si>
  <si>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</si>
  <si>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</si>
  <si>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</si>
  <si>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</si>
  <si>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</si>
  <si>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</si>
  <si>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</si>
  <si>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</si>
  <si>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</si>
  <si>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</si>
  <si>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</si>
  <si>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</si>
  <si>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</si>
  <si>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</si>
  <si>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</si>
  <si>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</si>
  <si>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</si>
  <si>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</si>
  <si>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</si>
  <si>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</si>
  <si>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</si>
  <si>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</si>
  <si>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</si>
  <si>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</si>
  <si>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</si>
  <si>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</si>
  <si>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</si>
  <si>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</si>
  <si>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</si>
  <si>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</si>
  <si>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</si>
  <si>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</si>
  <si>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</si>
  <si>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</si>
  <si>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</si>
  <si>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</si>
  <si>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</si>
  <si>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</si>
  <si>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</si>
  <si>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</si>
  <si>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</si>
  <si>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</si>
  <si>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</si>
  <si>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</si>
  <si>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</si>
  <si>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</si>
  <si>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</si>
  <si>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</si>
  <si>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</si>
  <si>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</si>
  <si>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</si>
  <si>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</si>
  <si>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</si>
  <si>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</si>
  <si>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</si>
  <si>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</si>
  <si>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</si>
  <si>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</si>
  <si>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</si>
  <si>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</si>
  <si>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</si>
  <si>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</si>
  <si>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</si>
  <si>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</si>
  <si>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</si>
  <si>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</si>
  <si>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</si>
  <si>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</si>
  <si>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</si>
  <si>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</si>
  <si>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</si>
  <si>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</si>
  <si>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</si>
  <si>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</si>
  <si>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</si>
  <si>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</si>
  <si>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</si>
  <si>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</si>
  <si>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</si>
  <si>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</si>
  <si>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</si>
  <si>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</si>
  <si>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</si>
  <si>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</si>
  <si>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</si>
  <si>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</si>
  <si>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</si>
  <si>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</si>
  <si>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</si>
  <si>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</si>
  <si>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</si>
  <si>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</si>
  <si>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</si>
  <si>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</si>
  <si>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</si>
  <si>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</si>
  <si>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</si>
  <si>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</si>
  <si>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</si>
  <si>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</si>
  <si>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</si>
  <si>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</si>
  <si>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</si>
  <si>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</si>
  <si>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</si>
  <si>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</si>
  <si>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</si>
  <si>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</si>
  <si>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</si>
  <si>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</si>
  <si>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</si>
  <si>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</si>
  <si>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</si>
  <si>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</si>
  <si>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</si>
  <si>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</si>
  <si>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</si>
  <si>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</si>
  <si>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</si>
  <si>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</si>
  <si>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</si>
  <si>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</si>
  <si>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</si>
  <si>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</si>
  <si>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</si>
  <si>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</si>
  <si>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</si>
  <si>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</si>
  <si>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</si>
  <si>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</si>
  <si>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</si>
  <si>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</si>
  <si>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</si>
  <si>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</si>
  <si>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</si>
  <si>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</si>
  <si>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</si>
  <si>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</si>
  <si>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</si>
  <si>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</si>
  <si>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</si>
  <si>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</si>
  <si>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</si>
  <si>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</si>
  <si>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</si>
  <si>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</si>
  <si>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</si>
  <si>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</si>
  <si>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</si>
  <si>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</si>
  <si>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</si>
  <si>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</si>
  <si>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</si>
  <si>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</si>
  <si>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</si>
  <si>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</si>
  <si>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</si>
  <si>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</si>
  <si>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</si>
  <si>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</si>
  <si>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</si>
  <si>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</si>
  <si>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</si>
  <si>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</si>
  <si>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</si>
  <si>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</si>
  <si>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</si>
  <si>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</si>
  <si>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</si>
  <si>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</si>
  <si>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</si>
  <si>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</si>
  <si>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</si>
  <si>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</si>
  <si>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</si>
  <si>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</si>
  <si>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</si>
  <si>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</si>
  <si>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</si>
  <si>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</si>
  <si>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</si>
  <si>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</si>
  <si>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</si>
  <si>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</si>
  <si>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</si>
  <si>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</si>
  <si>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</si>
  <si>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</si>
  <si>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</si>
  <si>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</si>
  <si>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</si>
  <si>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</si>
  <si>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</si>
  <si>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</si>
  <si>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</si>
  <si>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</si>
  <si>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</si>
  <si>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</si>
  <si>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</si>
  <si>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</si>
  <si>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</si>
  <si>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</si>
  <si>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</si>
  <si>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</si>
  <si>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</si>
  <si>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</si>
  <si>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</si>
  <si>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</si>
  <si>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</si>
  <si>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</si>
  <si>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</si>
  <si>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</si>
  <si>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</si>
  <si>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</si>
  <si>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</si>
  <si>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</si>
  <si>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</si>
  <si>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</si>
  <si>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</si>
  <si>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</si>
  <si>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</si>
  <si>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</si>
  <si>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</si>
  <si>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</si>
  <si>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</si>
  <si>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</si>
  <si>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</si>
  <si>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</si>
  <si>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</si>
  <si>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</si>
  <si>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</si>
  <si>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</si>
  <si>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</si>
  <si>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</si>
  <si>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</si>
  <si>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</si>
  <si>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</si>
  <si>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</si>
  <si>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</si>
  <si>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</si>
  <si>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</si>
  <si>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</si>
  <si>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</si>
  <si>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</si>
  <si>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</si>
  <si>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</si>
  <si>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</si>
  <si>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</si>
  <si>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</si>
  <si>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</si>
  <si>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</si>
  <si>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</si>
  <si>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</si>
  <si>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</si>
  <si>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</si>
  <si>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</si>
  <si>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</si>
  <si>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</si>
  <si>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</si>
  <si>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</si>
  <si>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</si>
  <si>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</si>
  <si>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</si>
  <si>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</si>
  <si>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</si>
  <si>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</si>
  <si>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</si>
  <si>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</si>
  <si>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</si>
  <si>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</si>
  <si>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</si>
  <si>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</si>
  <si>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</si>
  <si>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</si>
  <si>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</si>
  <si>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</si>
  <si>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</si>
  <si>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</si>
  <si>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</si>
  <si>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</si>
  <si>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</si>
  <si>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</si>
  <si>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</si>
  <si>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</si>
  <si>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</si>
  <si>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</si>
  <si>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</si>
  <si>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</si>
  <si>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</si>
  <si>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</si>
  <si>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</si>
  <si>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</si>
  <si>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</si>
  <si>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</si>
  <si>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</si>
  <si>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</si>
  <si>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</si>
  <si>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</si>
  <si>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</si>
  <si>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</si>
  <si>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</si>
  <si>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</si>
  <si>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</si>
  <si>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</si>
  <si>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</si>
  <si>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</si>
  <si>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</si>
  <si>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</si>
  <si>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</si>
  <si>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</si>
  <si>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</si>
  <si>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</si>
  <si>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</si>
  <si>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</si>
  <si>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</si>
  <si>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</si>
  <si>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</si>
  <si>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</si>
  <si>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</si>
  <si>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</si>
  <si>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</si>
  <si>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</si>
  <si>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</si>
  <si>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</si>
  <si>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</si>
  <si>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</si>
  <si>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</si>
  <si>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</si>
  <si>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</si>
  <si>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</si>
  <si>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</si>
  <si>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</si>
  <si>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</si>
  <si>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</si>
  <si>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</si>
  <si>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</si>
  <si>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</si>
  <si>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</si>
  <si>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</si>
  <si>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</si>
  <si>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</si>
  <si>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</si>
  <si>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</si>
  <si>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</si>
  <si>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</si>
  <si>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</si>
  <si>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</si>
  <si>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</si>
  <si>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</si>
  <si>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</si>
  <si>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</si>
  <si>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</si>
  <si>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</si>
  <si>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</si>
  <si>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</si>
  <si>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</si>
  <si>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</si>
  <si>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</si>
  <si>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</si>
  <si>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</si>
  <si>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</si>
  <si>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</si>
  <si>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</si>
  <si>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</si>
  <si>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</si>
  <si>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</si>
  <si>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</si>
  <si>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</si>
  <si>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</si>
  <si>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</si>
  <si>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</si>
  <si>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</si>
  <si>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</si>
  <si>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</si>
  <si>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</si>
  <si>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</si>
  <si>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</si>
  <si>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</si>
  <si>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</si>
  <si>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</si>
  <si>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</si>
  <si>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</si>
  <si>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</si>
  <si>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</si>
  <si>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</si>
  <si>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</si>
  <si>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</si>
  <si>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</si>
  <si>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</si>
  <si>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</si>
  <si>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</si>
  <si>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</si>
  <si>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</si>
  <si>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</si>
  <si>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</si>
  <si>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</si>
  <si>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</si>
  <si>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</si>
  <si>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</si>
  <si>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</si>
  <si>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</si>
  <si>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</si>
  <si>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</si>
  <si>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</si>
  <si>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</si>
  <si>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</si>
  <si>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</si>
  <si>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</si>
  <si>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</si>
  <si>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</si>
  <si>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</si>
  <si>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</si>
  <si>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</si>
  <si>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</si>
  <si>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</si>
  <si>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</si>
  <si>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</si>
  <si>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</si>
  <si>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</si>
  <si>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</si>
  <si>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</si>
  <si>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</si>
  <si>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</si>
  <si>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</si>
  <si>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</si>
  <si>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</si>
  <si>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</si>
  <si>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</si>
  <si>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</si>
  <si>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</si>
  <si>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</si>
  <si>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</si>
  <si>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</si>
  <si>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</si>
  <si>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</si>
  <si>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</si>
  <si>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</si>
  <si>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</si>
  <si>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</si>
  <si>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</si>
  <si>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</si>
  <si>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</si>
  <si>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</si>
  <si>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</si>
  <si>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</si>
  <si>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</si>
  <si>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</si>
  <si>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</si>
  <si>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</si>
  <si>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</si>
  <si>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</si>
  <si>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</si>
  <si>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</si>
  <si>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</si>
  <si>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</si>
  <si>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</si>
  <si>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</si>
  <si>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</si>
  <si>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</si>
  <si>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</si>
  <si>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</si>
  <si>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</si>
  <si>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</si>
  <si>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</si>
  <si>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</si>
  <si>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</si>
  <si>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</si>
  <si>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</si>
  <si>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</si>
  <si>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</si>
  <si>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</si>
  <si>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</si>
  <si>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</si>
  <si>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</si>
  <si>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</si>
  <si>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</si>
  <si>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</si>
  <si>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</si>
  <si>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</si>
  <si>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</si>
  <si>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</si>
  <si>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</si>
  <si>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</si>
  <si>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</si>
  <si>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</si>
  <si>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</si>
  <si>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</si>
  <si>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</si>
  <si>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</si>
  <si>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</si>
  <si>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</si>
  <si>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</si>
  <si>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</si>
  <si>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</si>
  <si>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</si>
  <si>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</si>
  <si>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</si>
  <si>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</si>
  <si>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</si>
  <si>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</si>
  <si>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</si>
  <si>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</si>
  <si>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</si>
  <si>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</si>
  <si>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</si>
  <si>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</si>
  <si>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</si>
  <si>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</si>
  <si>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</si>
  <si>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</si>
  <si>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</si>
  <si>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</si>
  <si>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</si>
  <si>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</si>
  <si>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</si>
  <si>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</si>
  <si>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</si>
  <si>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</si>
  <si>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</si>
  <si>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</si>
  <si>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</si>
  <si>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</si>
  <si>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</si>
  <si>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</si>
  <si>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</si>
  <si>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</si>
  <si>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</si>
  <si>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</si>
  <si>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</si>
  <si>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</si>
  <si>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</si>
  <si>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</si>
  <si>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</si>
  <si>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</si>
  <si>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</si>
  <si>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</si>
  <si>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</si>
  <si>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</si>
  <si>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</si>
  <si>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</si>
  <si>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</si>
  <si>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</si>
  <si>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</si>
  <si>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</si>
  <si>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</si>
  <si>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</si>
  <si>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</si>
  <si>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</si>
  <si>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</si>
  <si>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</si>
  <si>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</si>
  <si>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</si>
  <si>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</si>
  <si>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</si>
  <si>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</si>
  <si>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</si>
  <si>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</si>
  <si>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</si>
  <si>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</si>
  <si>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</si>
  <si>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</si>
  <si>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</si>
  <si>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</si>
  <si>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</si>
  <si>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</si>
  <si>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</si>
  <si>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</si>
  <si>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</si>
  <si>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</si>
  <si>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</si>
  <si>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</si>
  <si>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</si>
  <si>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</si>
  <si>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</si>
  <si>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</si>
  <si>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</si>
  <si>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</si>
  <si>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</si>
  <si>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</si>
  <si>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</si>
  <si>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</si>
  <si>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</si>
  <si>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</si>
  <si>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</si>
  <si>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</si>
  <si>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</si>
  <si>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</si>
  <si>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</si>
  <si>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</si>
  <si>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</si>
  <si>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</si>
  <si>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</si>
  <si>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</si>
  <si>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</si>
  <si>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</si>
  <si>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</si>
  <si>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</si>
  <si>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</si>
  <si>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</si>
  <si>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</si>
  <si>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</si>
  <si>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</si>
  <si>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</si>
  <si>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</si>
  <si>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</si>
  <si>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</si>
  <si>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</si>
  <si>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</si>
  <si>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</si>
  <si>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</si>
  <si>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</si>
  <si>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</si>
  <si>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</si>
  <si>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</si>
  <si>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</si>
  <si>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</si>
  <si>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</si>
  <si>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</si>
  <si>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</si>
  <si>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</si>
  <si>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</si>
  <si>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</si>
  <si>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</si>
  <si>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</si>
  <si>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</si>
  <si>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</si>
  <si>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</si>
  <si>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</si>
  <si>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</si>
  <si>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</si>
  <si>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</si>
  <si>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</si>
  <si>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</si>
  <si>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</si>
  <si>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</si>
  <si>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</si>
  <si>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</si>
  <si>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</si>
  <si>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</si>
  <si>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</si>
  <si>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</si>
  <si>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</si>
  <si>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</si>
  <si>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</si>
  <si>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</si>
  <si>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</si>
  <si>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</si>
  <si>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</si>
  <si>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</si>
  <si>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</si>
  <si>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</si>
  <si>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</si>
  <si>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</si>
  <si>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</si>
  <si>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</si>
  <si>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</si>
  <si>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</si>
  <si>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</si>
  <si>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</si>
  <si>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</si>
  <si>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</si>
  <si>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</si>
  <si>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</si>
  <si>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</si>
  <si>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</si>
  <si>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</si>
  <si>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</si>
  <si>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</si>
  <si>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</si>
  <si>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</si>
  <si>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</si>
  <si>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</si>
  <si>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</si>
  <si>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</si>
  <si>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</si>
  <si>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</si>
  <si>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</si>
  <si>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</si>
  <si>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</si>
  <si>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</si>
  <si>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</si>
  <si>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</si>
  <si>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</si>
  <si>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</si>
  <si>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</si>
  <si>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</si>
  <si>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</si>
  <si>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</si>
  <si>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</si>
  <si>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</si>
  <si>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</si>
  <si>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</si>
  <si>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</si>
  <si>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</si>
  <si>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</si>
  <si>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</si>
  <si>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</si>
  <si>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</si>
  <si>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</si>
  <si>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</si>
  <si>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</si>
  <si>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</si>
  <si>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</si>
  <si>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</si>
  <si>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</si>
  <si>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</si>
  <si>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</si>
  <si>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</si>
  <si>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</si>
  <si>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</si>
  <si>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</si>
  <si>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</si>
  <si>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</si>
  <si>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</si>
  <si>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</si>
  <si>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</si>
  <si>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</si>
  <si>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</si>
  <si>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</si>
  <si>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</si>
  <si>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</si>
  <si>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</si>
  <si>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</si>
  <si>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</si>
  <si>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</si>
  <si>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</si>
  <si>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</si>
  <si>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</si>
  <si>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</si>
  <si>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</si>
  <si>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</si>
  <si>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</si>
  <si>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</si>
  <si>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</si>
  <si>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</si>
  <si>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</si>
  <si>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</si>
  <si>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</si>
  <si>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</si>
  <si>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</si>
  <si>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</si>
  <si>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</si>
  <si>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</si>
  <si>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</si>
  <si>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</si>
  <si>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</si>
  <si>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</si>
  <si>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</si>
  <si>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</si>
  <si>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</si>
  <si>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</si>
  <si>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</si>
  <si>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</si>
  <si>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</si>
  <si>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</si>
  <si>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</si>
  <si>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</si>
  <si>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</si>
  <si>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</si>
  <si>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</si>
  <si>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</si>
  <si>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</si>
  <si>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</si>
  <si>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</si>
  <si>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</si>
  <si>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</si>
  <si>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</si>
  <si>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</si>
  <si>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</si>
  <si>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</si>
  <si>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</si>
  <si>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</si>
  <si>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</si>
  <si>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</si>
  <si>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</si>
  <si>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</si>
  <si>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</si>
  <si>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</si>
  <si>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</si>
  <si>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</si>
  <si>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</si>
  <si>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</si>
  <si>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</si>
  <si>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</si>
  <si>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</si>
  <si>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</si>
  <si>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</si>
  <si>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</si>
  <si>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</si>
  <si>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</si>
  <si>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</si>
  <si>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</si>
  <si>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</si>
  <si>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</si>
  <si>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</si>
  <si>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</si>
  <si>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</si>
  <si>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</si>
  <si>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</si>
  <si>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</si>
  <si>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</si>
  <si>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</si>
  <si>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</si>
  <si>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</si>
  <si>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</si>
  <si>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</si>
  <si>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</si>
  <si>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</si>
  <si>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</si>
  <si>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</si>
  <si>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</si>
  <si>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</si>
  <si>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</si>
  <si>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</si>
  <si>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</si>
  <si>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</si>
  <si>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</si>
  <si>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</si>
  <si>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</si>
  <si>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</si>
  <si>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</si>
  <si>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</si>
  <si>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</si>
  <si>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</si>
  <si>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</si>
  <si>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</si>
  <si>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</si>
  <si>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</si>
  <si>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</si>
  <si>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</si>
  <si>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</si>
  <si>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</si>
  <si>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</si>
  <si>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</si>
  <si>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</si>
  <si>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</si>
  <si>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</si>
  <si>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</si>
  <si>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</si>
  <si>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</si>
  <si>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</si>
  <si>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</si>
  <si>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</si>
  <si>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</si>
  <si>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</si>
  <si>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</si>
  <si>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</si>
  <si>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</si>
  <si>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</si>
  <si>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</si>
  <si>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</si>
  <si>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</si>
  <si>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</si>
  <si>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</si>
  <si>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</si>
  <si>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</si>
  <si>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</si>
  <si>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</si>
  <si>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</si>
  <si>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</si>
  <si>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</si>
  <si>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</si>
  <si>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</si>
  <si>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</si>
  <si>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</si>
  <si>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</si>
  <si>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</si>
  <si>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</si>
  <si>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</si>
  <si>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</si>
  <si>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</si>
  <si>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</si>
  <si>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</si>
  <si>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</si>
  <si>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</si>
  <si>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</si>
  <si>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</si>
  <si>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</si>
  <si>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</si>
  <si>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</si>
  <si>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</si>
  <si>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</si>
  <si>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</si>
  <si>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</si>
  <si>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</si>
  <si>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</si>
  <si>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</si>
  <si>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</si>
  <si>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</si>
  <si>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</si>
  <si>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</si>
  <si>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</si>
  <si>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</si>
  <si>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</si>
  <si>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</si>
  <si>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</si>
  <si>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</si>
  <si>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</si>
  <si>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</si>
  <si>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</si>
  <si>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</si>
  <si>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</si>
  <si>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</si>
  <si>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</si>
  <si>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</si>
  <si>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</si>
  <si>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</si>
  <si>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</si>
  <si>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</si>
  <si>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</si>
  <si>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</si>
  <si>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</si>
  <si>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</si>
  <si>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</si>
  <si>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</si>
  <si>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</si>
  <si>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</si>
  <si>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</si>
  <si>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</si>
  <si>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</si>
  <si>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</si>
  <si>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</si>
  <si>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</si>
  <si>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</si>
  <si>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</si>
  <si>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</si>
  <si>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</si>
  <si>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</si>
  <si>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</si>
  <si>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</si>
  <si>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</si>
  <si>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</si>
  <si>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</si>
  <si>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</si>
  <si>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</si>
  <si>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</si>
  <si>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</si>
  <si>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</si>
  <si>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</si>
  <si>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</si>
  <si>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</si>
  <si>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</si>
  <si>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</si>
  <si>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</si>
  <si>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</si>
  <si>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</si>
  <si>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</si>
  <si>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</si>
  <si>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</si>
  <si>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</si>
  <si>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</si>
  <si>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</si>
  <si>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</si>
  <si>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</si>
  <si>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</si>
  <si>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</si>
  <si>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</si>
  <si>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</si>
  <si>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</si>
  <si>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</si>
  <si>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</si>
  <si>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</si>
  <si>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</si>
  <si>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</si>
  <si>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</si>
  <si>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</si>
  <si>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</si>
  <si>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</si>
  <si>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</si>
  <si>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</si>
  <si>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</si>
  <si>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</si>
  <si>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</si>
  <si>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</si>
  <si>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</si>
  <si>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</si>
  <si>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</si>
  <si>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</si>
  <si>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</si>
  <si>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</si>
  <si>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</si>
  <si>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</si>
  <si>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</si>
  <si>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</si>
  <si>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</si>
  <si>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</si>
  <si>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</si>
  <si>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</si>
  <si>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</si>
  <si>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</si>
  <si>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</si>
  <si>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</si>
  <si>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</si>
  <si>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</si>
  <si>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</si>
  <si>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</si>
  <si>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</si>
  <si>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</si>
  <si>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</si>
  <si>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</si>
  <si>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</si>
  <si>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</si>
  <si>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</si>
  <si>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</si>
  <si>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</si>
  <si>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</si>
  <si>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</si>
  <si>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</si>
  <si>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</si>
  <si>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</si>
  <si>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</si>
  <si>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</si>
  <si>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</si>
  <si>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</si>
  <si>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</si>
  <si>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</si>
  <si>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</si>
  <si>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</si>
  <si>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</si>
  <si>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</si>
  <si>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</si>
  <si>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</si>
  <si>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</si>
  <si>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</si>
  <si>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</si>
  <si>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</si>
  <si>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</si>
  <si>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</si>
  <si>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</si>
  <si>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</si>
  <si>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</si>
  <si>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</si>
  <si>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</si>
  <si>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</si>
  <si>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</si>
  <si>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</si>
  <si>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</si>
  <si>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</si>
  <si>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</si>
  <si>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</si>
  <si>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</si>
  <si>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</si>
  <si>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</si>
  <si>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</si>
  <si>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</si>
  <si>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</si>
  <si>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</si>
  <si>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</si>
  <si>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</si>
  <si>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</si>
  <si>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</si>
  <si>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</si>
  <si>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</si>
  <si>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</si>
  <si>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</si>
  <si>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</si>
  <si>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</si>
  <si>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</si>
  <si>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</si>
  <si>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</si>
  <si>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</si>
  <si>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</si>
  <si>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</si>
  <si>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</si>
  <si>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</si>
  <si>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</si>
  <si>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</si>
  <si>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</si>
  <si>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</si>
  <si>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</si>
  <si>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</si>
  <si>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</si>
  <si>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</si>
  <si>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</si>
  <si>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</si>
  <si>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</si>
  <si>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</si>
  <si>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</si>
  <si>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</si>
  <si>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</si>
  <si>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</si>
  <si>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</si>
  <si>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</si>
  <si>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</si>
  <si>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</si>
  <si>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</si>
  <si>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</si>
  <si>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</si>
  <si>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</si>
  <si>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</si>
  <si>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</si>
  <si>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</si>
  <si>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</si>
  <si>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</si>
  <si>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</si>
  <si>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</si>
  <si>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</si>
  <si>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</si>
  <si>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</si>
  <si>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</si>
  <si>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</si>
  <si>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</si>
  <si>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</si>
  <si>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</si>
  <si>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</si>
  <si>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</si>
  <si>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</si>
  <si>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</si>
  <si>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</si>
  <si>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</si>
  <si>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</si>
  <si>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</si>
  <si>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</si>
  <si>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</si>
  <si>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</si>
  <si>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</si>
  <si>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</si>
  <si>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</si>
  <si>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</si>
  <si>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</si>
  <si>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</si>
  <si>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</si>
  <si>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</si>
  <si>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</si>
  <si>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</si>
  <si>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</si>
  <si>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</si>
  <si>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</si>
  <si>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</si>
  <si>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</si>
  <si>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</si>
  <si>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</si>
  <si>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</si>
  <si>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</si>
  <si>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</si>
  <si>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</si>
  <si>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</si>
  <si>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</si>
  <si>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</si>
  <si>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</si>
  <si>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</si>
  <si>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</si>
  <si>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</si>
  <si>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</si>
  <si>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</si>
  <si>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</si>
  <si>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</si>
  <si>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</si>
  <si>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</si>
  <si>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</si>
  <si>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</si>
  <si>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</si>
  <si>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</si>
  <si>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</si>
  <si>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</si>
  <si>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</si>
  <si>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</si>
  <si>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</si>
  <si>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</si>
  <si>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</si>
  <si>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</si>
  <si>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</si>
  <si>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</si>
  <si>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</si>
  <si>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</si>
  <si>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</si>
  <si>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</si>
  <si>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</si>
  <si>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</si>
  <si>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</si>
  <si>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</si>
  <si>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</si>
  <si>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</si>
  <si>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</si>
  <si>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</si>
  <si>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</si>
  <si>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</si>
  <si>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</si>
  <si>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</si>
  <si>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</si>
  <si>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</si>
  <si>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</si>
  <si>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</si>
  <si>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</si>
  <si>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</si>
  <si>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</si>
  <si>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</si>
  <si>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</si>
  <si>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</si>
  <si>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</si>
  <si>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</si>
  <si>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</si>
  <si>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</si>
  <si>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</si>
  <si>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</si>
  <si>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</si>
  <si>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</si>
  <si>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</si>
  <si>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</si>
  <si>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</si>
  <si>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</si>
  <si>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</si>
  <si>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</si>
  <si>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</si>
  <si>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</si>
  <si>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</si>
  <si>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</si>
  <si>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</si>
  <si>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</si>
  <si>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</si>
  <si>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</si>
  <si>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</si>
  <si>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</si>
  <si>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</si>
  <si>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</si>
  <si>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</si>
  <si>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</si>
  <si>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</si>
  <si>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</si>
  <si>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</si>
  <si>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</si>
  <si>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</si>
  <si>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</si>
  <si>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</si>
  <si>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</si>
  <si>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</si>
  <si>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</si>
  <si>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</si>
  <si>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</si>
  <si>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</si>
  <si>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</si>
  <si>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</si>
  <si>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</si>
  <si>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</si>
  <si>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</si>
  <si>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</si>
  <si>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</si>
  <si>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</si>
  <si>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</si>
  <si>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</si>
  <si>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</si>
  <si>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</si>
  <si>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</si>
  <si>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</si>
  <si>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</si>
  <si>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</si>
  <si>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</si>
  <si>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</si>
  <si>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</si>
  <si>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</si>
  <si>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</si>
  <si>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</si>
  <si>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</si>
  <si>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</si>
  <si>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</si>
  <si>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</si>
  <si>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</si>
  <si>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</si>
  <si>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</si>
  <si>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</si>
  <si>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</si>
  <si>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</si>
  <si>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</si>
  <si>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</si>
  <si>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</si>
  <si>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</si>
  <si>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</si>
  <si>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</si>
  <si>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</si>
  <si>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</si>
  <si>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</si>
  <si>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</si>
  <si>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</si>
  <si>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</si>
  <si>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</si>
  <si>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</si>
  <si>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</si>
  <si>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</si>
  <si>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</si>
  <si>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</si>
  <si>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</si>
  <si>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</si>
  <si>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</si>
  <si>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</si>
  <si>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</si>
  <si>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</si>
  <si>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</si>
  <si>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</si>
  <si>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</si>
  <si>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</si>
  <si>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</si>
  <si>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</si>
  <si>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</si>
  <si>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</si>
  <si>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</si>
  <si>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</si>
  <si>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</si>
  <si>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</si>
  <si>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</si>
  <si>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</si>
  <si>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</si>
  <si>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</si>
  <si>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</si>
  <si>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</si>
  <si>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</si>
  <si>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</si>
  <si>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</si>
  <si>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</si>
  <si>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</si>
  <si>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</si>
  <si>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</si>
  <si>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</si>
  <si>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</si>
  <si>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</si>
  <si>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</si>
  <si>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</si>
  <si>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</si>
  <si>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</si>
  <si>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</si>
  <si>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</si>
  <si>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</si>
  <si>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</si>
  <si>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</si>
  <si>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</si>
  <si>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</si>
  <si>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</si>
  <si>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</si>
  <si>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</si>
  <si>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</si>
  <si>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</si>
  <si>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</si>
  <si>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</si>
  <si>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</si>
  <si>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</si>
  <si>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</si>
  <si>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</si>
  <si>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</si>
  <si>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</si>
  <si>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</si>
  <si>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</si>
  <si>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</si>
  <si>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</si>
  <si>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</si>
  <si>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</si>
  <si>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</si>
  <si>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</si>
  <si>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</si>
  <si>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</si>
  <si>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</si>
  <si>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</si>
  <si>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</si>
  <si>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</si>
  <si>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</si>
  <si>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</si>
  <si>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</si>
  <si>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</si>
  <si>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</si>
  <si>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</si>
  <si>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</si>
  <si>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</si>
  <si>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</si>
  <si>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</si>
  <si>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</si>
  <si>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</si>
  <si>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</si>
  <si>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</si>
  <si>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</si>
  <si>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</si>
  <si>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</si>
  <si>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</si>
  <si>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</si>
  <si>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</si>
  <si>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</si>
  <si>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</si>
  <si>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</si>
  <si>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</si>
  <si>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</si>
  <si>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</si>
  <si>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</si>
  <si>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</si>
  <si>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</si>
  <si>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</si>
  <si>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</si>
  <si>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</si>
  <si>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</si>
  <si>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</si>
  <si>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</si>
  <si>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</si>
  <si>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</si>
  <si>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</si>
  <si>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</si>
  <si>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</si>
  <si>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</si>
  <si>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</si>
  <si>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</si>
  <si>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</si>
  <si>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</si>
  <si>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</si>
  <si>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</si>
  <si>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</si>
  <si>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</si>
  <si>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</si>
  <si>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</si>
  <si>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</si>
  <si>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</si>
  <si>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</si>
  <si>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</si>
  <si>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</si>
  <si>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</si>
  <si>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</si>
  <si>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</si>
  <si>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</si>
  <si>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</si>
  <si>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</si>
  <si>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</si>
  <si>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</si>
  <si>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</si>
  <si>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</si>
  <si>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</si>
  <si>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</si>
  <si>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</si>
  <si>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</si>
  <si>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</si>
  <si>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</si>
  <si>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</si>
  <si>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</si>
  <si>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</si>
  <si>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</si>
  <si>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</si>
  <si>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</si>
  <si>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</si>
  <si>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</si>
  <si>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</si>
  <si>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</si>
  <si>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</si>
  <si>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</si>
  <si>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</si>
  <si>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</si>
  <si>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</si>
  <si>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</si>
  <si>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</si>
  <si>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</si>
  <si>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</si>
  <si>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</si>
  <si>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</si>
  <si>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</si>
  <si>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</si>
  <si>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</si>
  <si>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</si>
  <si>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</si>
  <si>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</si>
  <si>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</si>
  <si>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</si>
  <si>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</si>
  <si>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</si>
  <si>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</si>
  <si>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</si>
  <si>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</si>
  <si>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</si>
  <si>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</si>
  <si>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</si>
  <si>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</si>
  <si>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</si>
  <si>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</si>
  <si>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</si>
  <si>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</si>
  <si>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</si>
  <si>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</si>
  <si>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</si>
  <si>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</si>
  <si>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</si>
  <si>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</si>
  <si>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</si>
  <si>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</si>
  <si>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</si>
  <si>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</si>
  <si>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</si>
  <si>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</si>
  <si>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</si>
  <si>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</si>
  <si>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</si>
  <si>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</si>
  <si>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</si>
  <si>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</si>
  <si>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</si>
  <si>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</si>
  <si>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</si>
  <si>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</si>
  <si>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</si>
  <si>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</si>
  <si>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</si>
  <si>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</si>
  <si>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</si>
  <si>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</si>
  <si>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</si>
  <si>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</si>
  <si>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</si>
  <si>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</si>
  <si>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</si>
  <si>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</si>
  <si>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</si>
  <si>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</si>
  <si>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</si>
  <si>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</si>
  <si>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</si>
  <si>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</si>
  <si>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</si>
  <si>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</si>
  <si>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</si>
  <si>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</si>
  <si>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</si>
  <si>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</si>
  <si>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</si>
  <si>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</si>
  <si>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</si>
  <si>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</si>
  <si>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</si>
  <si>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</si>
  <si>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</si>
  <si>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</si>
  <si>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</si>
  <si>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</si>
  <si>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</si>
  <si>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</si>
  <si>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</si>
  <si>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</si>
  <si>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</si>
  <si>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</si>
  <si>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</si>
  <si>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</si>
  <si>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</si>
  <si>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</si>
  <si>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</si>
  <si>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</si>
  <si>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</si>
  <si>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</si>
  <si>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</si>
  <si>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</si>
  <si>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</si>
  <si>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</si>
  <si>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</si>
  <si>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</si>
  <si>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</si>
  <si>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</si>
  <si>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</si>
  <si>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</si>
  <si>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</si>
  <si>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</si>
  <si>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</si>
  <si>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</si>
  <si>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</si>
  <si>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</si>
  <si>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</si>
  <si>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</si>
  <si>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</si>
  <si>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</si>
  <si>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</si>
  <si>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</si>
  <si>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</si>
  <si>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</si>
  <si>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</si>
  <si>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</si>
  <si>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</si>
  <si>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</si>
  <si>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</si>
  <si>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</si>
  <si>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</si>
  <si>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</si>
  <si>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</si>
  <si>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</si>
  <si>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</si>
  <si>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</si>
  <si>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</si>
  <si>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</si>
  <si>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</si>
  <si>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</si>
  <si>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</si>
  <si>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</si>
  <si>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</si>
  <si>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</si>
  <si>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</si>
  <si>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</si>
  <si>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</si>
  <si>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</si>
  <si>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</si>
  <si>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</si>
  <si>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</si>
  <si>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</si>
  <si>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</si>
  <si>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</si>
  <si>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</si>
  <si>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</si>
  <si>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</si>
  <si>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</si>
  <si>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</si>
  <si>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</si>
  <si>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</si>
  <si>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</si>
  <si>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</si>
  <si>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</si>
  <si>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</si>
  <si>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</si>
  <si>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</si>
  <si>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</si>
  <si>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</si>
  <si>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</si>
  <si>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</si>
  <si>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</si>
  <si>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</si>
  <si>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</si>
  <si>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</si>
  <si>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</si>
  <si>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</si>
  <si>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</si>
  <si>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</si>
  <si>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</si>
  <si>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</si>
  <si>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</si>
  <si>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</si>
  <si>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</si>
  <si>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</si>
  <si>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</si>
  <si>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</si>
  <si>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</si>
  <si>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</si>
  <si>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</si>
  <si>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</si>
  <si>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</si>
  <si>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</si>
  <si>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</si>
  <si>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</si>
  <si>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</si>
  <si>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</si>
  <si>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</si>
  <si>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</si>
  <si>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</si>
  <si>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</si>
  <si>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</si>
  <si>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</si>
  <si>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</si>
  <si>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</si>
  <si>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</si>
  <si>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</si>
  <si>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</si>
  <si>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</si>
  <si>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</si>
  <si>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</si>
  <si>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</si>
  <si>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</si>
  <si>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</si>
  <si>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</si>
  <si>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</si>
  <si>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</si>
  <si>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</si>
  <si>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</si>
  <si>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</si>
  <si>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</si>
  <si>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</si>
  <si>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</si>
  <si>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</si>
  <si>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</si>
  <si>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</si>
  <si>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</si>
  <si>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</si>
  <si>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</si>
  <si>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</si>
  <si>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</si>
  <si>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</si>
  <si>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</si>
  <si>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</si>
  <si>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</si>
  <si>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</si>
  <si>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</si>
  <si>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</si>
  <si>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</si>
  <si>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</si>
  <si>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</si>
  <si>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</si>
  <si>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</si>
  <si>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</si>
  <si>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</si>
  <si>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</si>
  <si>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</si>
  <si>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</si>
  <si>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</si>
  <si>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</si>
  <si>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</si>
  <si>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</si>
  <si>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</si>
  <si>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</si>
  <si>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</si>
  <si>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</si>
  <si>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</si>
  <si>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</si>
  <si>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</si>
  <si>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</si>
  <si>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</si>
  <si>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</si>
  <si>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</si>
  <si>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</si>
  <si>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</si>
  <si>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</si>
  <si>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</si>
  <si>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</si>
  <si>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</si>
  <si>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</si>
  <si>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</si>
  <si>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</si>
  <si>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</si>
  <si>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</si>
  <si>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</si>
  <si>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</si>
  <si>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</si>
  <si>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</si>
  <si>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</si>
  <si>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</si>
  <si>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</si>
  <si>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</si>
  <si>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</si>
  <si>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</si>
  <si>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</si>
  <si>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</si>
  <si>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</si>
  <si>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</si>
  <si>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</si>
  <si>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</si>
  <si>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</si>
  <si>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</si>
  <si>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</si>
  <si>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</si>
  <si>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</si>
  <si>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</si>
  <si>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</si>
  <si>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</si>
  <si>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</si>
  <si>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</si>
  <si>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</si>
  <si>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</si>
  <si>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</si>
  <si>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</si>
  <si>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</si>
  <si>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</si>
  <si>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</si>
  <si>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</si>
  <si>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</si>
  <si>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</si>
  <si>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</si>
  <si>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</si>
  <si>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</si>
  <si>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</si>
  <si>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</si>
  <si>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</si>
  <si>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</si>
  <si>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</si>
  <si>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</si>
  <si>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</si>
  <si>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</si>
  <si>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</si>
  <si>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</si>
  <si>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</si>
  <si>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</si>
  <si>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</si>
  <si>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</si>
  <si>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</si>
  <si>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</si>
  <si>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</si>
  <si>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</si>
  <si>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</si>
  <si>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</si>
  <si>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</si>
  <si>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</si>
  <si>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</si>
  <si>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</si>
  <si>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</si>
  <si>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</si>
  <si>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</si>
  <si>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</si>
  <si>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</si>
  <si>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</si>
  <si>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</si>
  <si>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</si>
  <si>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</si>
  <si>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</si>
  <si>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</si>
  <si>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</si>
  <si>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</si>
  <si>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</si>
  <si>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</si>
  <si>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</si>
  <si>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</si>
  <si>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</si>
  <si>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</si>
  <si>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</si>
  <si>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</si>
  <si>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</si>
  <si>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</si>
  <si>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</si>
  <si>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</si>
  <si>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</si>
  <si>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</si>
  <si>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</si>
  <si>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</si>
  <si>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</si>
  <si>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</si>
  <si>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</si>
  <si>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</si>
  <si>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</si>
  <si>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</si>
  <si>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</si>
  <si>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</si>
  <si>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</si>
  <si>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</si>
  <si>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</si>
  <si>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</si>
  <si>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</si>
  <si>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</si>
  <si>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</si>
  <si>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</si>
  <si>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</si>
  <si>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</si>
  <si>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</si>
  <si>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</si>
  <si>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</si>
  <si>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</si>
  <si>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</si>
  <si>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</si>
  <si>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</si>
  <si>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</si>
  <si>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</si>
  <si>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</si>
  <si>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</si>
  <si>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</si>
  <si>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</si>
  <si>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</si>
  <si>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</si>
  <si>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</si>
  <si>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</si>
  <si>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</si>
  <si>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</si>
  <si>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</si>
  <si>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</si>
  <si>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</si>
  <si>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</si>
  <si>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</si>
  <si>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</si>
  <si>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</si>
  <si>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</si>
  <si>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</si>
  <si>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</si>
  <si>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</si>
  <si>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</si>
  <si>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</si>
  <si>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</si>
  <si>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</si>
  <si>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</si>
  <si>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</si>
  <si>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</si>
  <si>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</si>
  <si>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</si>
  <si>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</si>
  <si>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</si>
  <si>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</si>
  <si>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</si>
  <si>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</si>
  <si>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</si>
  <si>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</si>
  <si>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</si>
  <si>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</si>
  <si>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</si>
  <si>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</si>
  <si>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</si>
  <si>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</si>
  <si>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</si>
  <si>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</si>
  <si>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</si>
  <si>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</si>
  <si>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</si>
  <si>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</si>
  <si>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</si>
  <si>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</si>
  <si>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</si>
  <si>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</si>
  <si>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</si>
  <si>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</si>
  <si>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</si>
  <si>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</si>
  <si>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</si>
  <si>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</si>
  <si>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</si>
  <si>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</si>
  <si>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</si>
  <si>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</si>
  <si>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</si>
  <si>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</si>
  <si>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</si>
  <si>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</si>
  <si>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</si>
  <si>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</si>
  <si>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</si>
  <si>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</si>
  <si>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</si>
  <si>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</si>
  <si>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</si>
  <si>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</si>
  <si>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</si>
  <si>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</si>
  <si>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</si>
  <si>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</si>
  <si>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</si>
  <si>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</si>
  <si>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</si>
  <si>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</si>
  <si>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</si>
  <si>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</si>
  <si>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</si>
  <si>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</si>
  <si>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</si>
  <si>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</si>
  <si>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</si>
  <si>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</si>
  <si>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</si>
  <si>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</si>
  <si>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</si>
  <si>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</si>
  <si>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</si>
  <si>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</si>
  <si>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</si>
  <si>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</si>
  <si>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</si>
  <si>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</si>
  <si>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</si>
  <si>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</si>
  <si>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</si>
  <si>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</si>
  <si>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</si>
  <si>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</si>
  <si>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</si>
  <si>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</si>
  <si>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</si>
  <si>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</si>
  <si>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</si>
  <si>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</si>
  <si>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</si>
  <si>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</si>
  <si>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</si>
  <si>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</si>
  <si>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</si>
  <si>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</si>
  <si>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</si>
  <si>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</si>
  <si>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</si>
  <si>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</si>
  <si>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</si>
  <si>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</si>
  <si>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</si>
  <si>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</si>
  <si>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</si>
  <si>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</si>
  <si>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</si>
  <si>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</si>
  <si>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</si>
  <si>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</si>
  <si>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</si>
  <si>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</si>
  <si>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</si>
  <si>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</si>
  <si>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</si>
  <si>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</si>
  <si>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</si>
  <si>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</si>
  <si>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</si>
  <si>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</si>
  <si>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</si>
  <si>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</si>
  <si>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</si>
  <si>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</si>
  <si>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</si>
  <si>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</si>
  <si>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</si>
  <si>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</si>
  <si>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</si>
  <si>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</si>
  <si>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</si>
  <si>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</si>
  <si>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</si>
  <si>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</si>
  <si>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</si>
  <si>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</si>
  <si>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</si>
  <si>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</si>
  <si>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</si>
  <si>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</si>
  <si>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</si>
  <si>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</si>
  <si>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</si>
  <si>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</si>
  <si>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</si>
  <si>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</si>
  <si>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</si>
  <si>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</si>
  <si>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</si>
  <si>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</si>
  <si>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</si>
  <si>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</si>
  <si>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</si>
  <si>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</si>
  <si>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</si>
  <si>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</si>
  <si>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</si>
  <si>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</si>
  <si>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</si>
  <si>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</si>
  <si>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</si>
  <si>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</si>
  <si>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</si>
  <si>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</si>
  <si>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</si>
  <si>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</si>
  <si>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</si>
  <si>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</si>
  <si>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</si>
  <si>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</si>
  <si>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</si>
  <si>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</si>
  <si>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</si>
  <si>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</si>
  <si>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</si>
  <si>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</si>
  <si>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</si>
  <si>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</si>
  <si>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</si>
  <si>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</si>
  <si>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</si>
  <si>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</si>
  <si>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</si>
  <si>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</si>
  <si>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</si>
  <si>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</si>
  <si>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</si>
  <si>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</si>
  <si>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</si>
  <si>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</si>
  <si>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</si>
  <si>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</si>
  <si>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</si>
  <si>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</si>
  <si>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</si>
  <si>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</si>
  <si>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</si>
  <si>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</si>
  <si>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</si>
  <si>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</si>
  <si>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</si>
  <si>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</si>
  <si>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</si>
  <si>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</si>
  <si>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</si>
  <si>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</si>
  <si>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</si>
  <si>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</si>
  <si>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</si>
  <si>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</si>
  <si>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</si>
  <si>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</si>
  <si>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</si>
  <si>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</si>
  <si>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</si>
  <si>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</si>
  <si>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</si>
  <si>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</si>
  <si>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</si>
  <si>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</si>
  <si>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</si>
  <si>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</si>
  <si>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</si>
  <si>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</si>
  <si>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</si>
  <si>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</si>
  <si>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</si>
  <si>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</si>
  <si>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</si>
  <si>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</si>
  <si>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</si>
  <si>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</si>
  <si>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</si>
  <si>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</si>
  <si>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</si>
  <si>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</si>
  <si>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</si>
  <si>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</si>
  <si>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</si>
  <si>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</si>
  <si>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</si>
  <si>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</si>
  <si>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</si>
  <si>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</si>
  <si>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</si>
  <si>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</si>
  <si>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</si>
  <si>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</si>
  <si>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</si>
  <si>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</si>
  <si>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</si>
  <si>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</si>
  <si>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</si>
  <si>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</si>
  <si>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</si>
  <si>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</si>
  <si>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</si>
  <si>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</si>
  <si>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</si>
  <si>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</si>
  <si>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</si>
  <si>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</si>
  <si>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</si>
  <si>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</si>
  <si>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</si>
  <si>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</si>
  <si>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</si>
  <si>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</si>
  <si>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</si>
  <si>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</si>
  <si>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</si>
  <si>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</si>
  <si>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</si>
  <si>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</si>
  <si>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</si>
  <si>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</si>
  <si>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</si>
  <si>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</si>
  <si>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</si>
  <si>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</si>
  <si>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</si>
  <si>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</si>
  <si>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</si>
  <si>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</si>
  <si>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</si>
  <si>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</si>
  <si>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</si>
  <si>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</si>
  <si>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</si>
  <si>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</si>
  <si>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</si>
  <si>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</si>
  <si>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</si>
  <si>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</si>
  <si>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</si>
  <si>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</si>
  <si>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</si>
  <si>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</si>
  <si>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</si>
  <si>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</si>
  <si>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</si>
  <si>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</si>
  <si>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</si>
  <si>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</si>
  <si>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</si>
  <si>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</si>
  <si>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</si>
  <si>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</si>
  <si>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</si>
  <si>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</si>
  <si>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</si>
  <si>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</si>
  <si>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</si>
  <si>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</si>
  <si>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</si>
  <si>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</si>
  <si>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</si>
  <si>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</si>
  <si>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</si>
  <si>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</si>
  <si>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</si>
  <si>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</si>
  <si>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</si>
  <si>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</si>
  <si>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</si>
  <si>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</si>
  <si>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</si>
  <si>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</si>
  <si>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</si>
  <si>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</si>
  <si>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</si>
  <si>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</si>
  <si>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</si>
  <si>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</si>
  <si>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</si>
  <si>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</si>
  <si>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</si>
  <si>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</si>
  <si>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</si>
  <si>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</si>
  <si>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</si>
  <si>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</si>
  <si>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</si>
  <si>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</si>
  <si>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</si>
  <si>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</si>
  <si>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</si>
  <si>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</si>
  <si>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</si>
  <si>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</si>
  <si>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</si>
  <si>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</si>
  <si>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</si>
  <si>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</si>
  <si>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</si>
  <si>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</si>
  <si>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</si>
  <si>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</si>
  <si>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</si>
  <si>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</si>
  <si>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</si>
  <si>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</si>
  <si>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</si>
  <si>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</si>
  <si>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</si>
  <si>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</si>
  <si>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</si>
  <si>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</si>
  <si>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</si>
  <si>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</si>
  <si>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</si>
  <si>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</si>
  <si>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</si>
  <si>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</si>
  <si>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</si>
  <si>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</si>
  <si>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</si>
  <si>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</si>
  <si>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</si>
  <si>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</si>
  <si>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</si>
  <si>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</si>
  <si>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</si>
  <si>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</si>
  <si>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</si>
  <si>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</si>
  <si>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</si>
  <si>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</si>
  <si>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</si>
  <si>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</si>
  <si>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</si>
  <si>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</si>
  <si>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</si>
  <si>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</si>
  <si>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</si>
  <si>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</si>
  <si>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</si>
  <si>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</si>
  <si>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</si>
  <si>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</si>
  <si>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</si>
  <si>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</si>
  <si>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</si>
  <si>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</si>
  <si>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</si>
  <si>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</si>
  <si>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</si>
  <si>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</si>
  <si>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</si>
  <si>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</si>
  <si>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</si>
  <si>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</si>
  <si>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</si>
  <si>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</si>
  <si>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</si>
  <si>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</si>
  <si>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</si>
  <si>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</si>
  <si>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</si>
  <si>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</si>
  <si>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</si>
  <si>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</si>
  <si>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</si>
  <si>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</si>
  <si>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</si>
  <si>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</si>
  <si>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</si>
  <si>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</si>
  <si>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</si>
  <si>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</si>
  <si>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</si>
  <si>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</si>
  <si>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</si>
  <si>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</si>
  <si>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</si>
  <si>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</si>
  <si>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</si>
  <si>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</si>
  <si>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</si>
  <si>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</si>
  <si>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</si>
  <si>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</si>
  <si>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</si>
  <si>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</si>
  <si>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</si>
  <si>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</si>
  <si>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</si>
  <si>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</si>
  <si>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</si>
  <si>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</si>
  <si>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</si>
  <si>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</si>
  <si>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</si>
  <si>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</si>
  <si>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</si>
  <si>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</si>
  <si>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</si>
  <si>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</si>
  <si>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</si>
  <si>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</si>
  <si>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</si>
  <si>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</si>
  <si>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</si>
  <si>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</si>
  <si>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</si>
  <si>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</si>
  <si>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</si>
  <si>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</si>
  <si>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</si>
  <si>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</si>
  <si>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</si>
  <si>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</si>
  <si>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</si>
  <si>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</si>
  <si>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</si>
  <si>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</si>
  <si>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</si>
  <si>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</si>
  <si>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</si>
  <si>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</si>
  <si>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</si>
  <si>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</si>
  <si>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</si>
  <si>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</si>
  <si>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</si>
  <si>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</si>
  <si>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</si>
  <si>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</si>
  <si>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</si>
  <si>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</si>
  <si>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</si>
  <si>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</si>
  <si>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</si>
  <si>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</si>
  <si>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</si>
  <si>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</si>
  <si>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</si>
  <si>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</si>
  <si>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</si>
  <si>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</si>
  <si>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</si>
  <si>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</si>
  <si>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</si>
  <si>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</si>
  <si>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</si>
  <si>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</si>
  <si>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</si>
  <si>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</si>
  <si>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</si>
  <si>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</si>
  <si>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</si>
  <si>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</si>
  <si>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</si>
  <si>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</si>
  <si>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</si>
  <si>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</si>
  <si>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</si>
  <si>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</si>
  <si>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</si>
  <si>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</si>
  <si>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</si>
  <si>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</si>
  <si>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</si>
  <si>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</si>
  <si>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</si>
  <si>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</si>
  <si>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</si>
  <si>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</si>
  <si>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</si>
  <si>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</si>
  <si>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</si>
  <si>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</si>
  <si>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</si>
  <si>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</si>
  <si>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</si>
  <si>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</si>
  <si>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</si>
  <si>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</si>
  <si>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</si>
  <si>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</si>
  <si>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</si>
  <si>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</si>
  <si>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</si>
  <si>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</si>
  <si>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</si>
  <si>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</si>
  <si>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</si>
  <si>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</si>
  <si>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</si>
  <si>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</si>
  <si>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</si>
  <si>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</si>
  <si>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</si>
  <si>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</si>
  <si>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</si>
  <si>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</si>
  <si>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</si>
  <si>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</si>
  <si>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</si>
  <si>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</si>
  <si>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</si>
  <si>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</si>
  <si>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</si>
  <si>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</si>
  <si>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</si>
  <si>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</si>
  <si>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</si>
  <si>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</si>
  <si>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</si>
  <si>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</si>
  <si>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</si>
  <si>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</si>
  <si>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</si>
  <si>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</si>
  <si>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</si>
  <si>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</si>
  <si>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</si>
  <si>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</si>
  <si>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</si>
  <si>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</si>
  <si>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</si>
  <si>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</si>
  <si>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</si>
  <si>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</si>
  <si>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</si>
  <si>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</si>
  <si>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</si>
  <si>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</si>
  <si>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</si>
  <si>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</si>
  <si>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</si>
  <si>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</si>
  <si>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</si>
  <si>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</si>
  <si>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</si>
  <si>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</si>
  <si>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</si>
  <si>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</si>
  <si>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</si>
  <si>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</si>
  <si>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</si>
  <si>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</si>
  <si>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</si>
  <si>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</si>
  <si>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</si>
  <si>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</si>
  <si>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</si>
  <si>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</si>
  <si>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</si>
  <si>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</si>
  <si>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</si>
  <si>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</si>
  <si>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</si>
  <si>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</si>
  <si>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</si>
  <si>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</si>
  <si>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</si>
  <si>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</si>
  <si>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</si>
  <si>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</si>
  <si>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</si>
  <si>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</si>
  <si>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</si>
  <si>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</si>
  <si>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</si>
  <si>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</si>
  <si>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</si>
  <si>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</si>
  <si>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</si>
  <si>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</si>
  <si>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</si>
  <si>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</si>
  <si>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</si>
  <si>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</si>
  <si>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</si>
  <si>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</si>
  <si>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</si>
  <si>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</si>
  <si>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</si>
  <si>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</si>
  <si>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</si>
  <si>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</si>
  <si>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</si>
  <si>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</si>
  <si>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</si>
  <si>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</si>
  <si>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</si>
  <si>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</si>
  <si>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</si>
  <si>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</si>
  <si>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</si>
  <si>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</si>
  <si>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</si>
  <si>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</si>
  <si>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</si>
  <si>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</si>
  <si>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</si>
  <si>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</si>
  <si>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</si>
  <si>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</si>
  <si>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</si>
  <si>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</si>
  <si>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</si>
  <si>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</si>
  <si>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</si>
  <si>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</si>
  <si>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</si>
  <si>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</si>
  <si>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</si>
  <si>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</si>
  <si>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</si>
  <si>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</si>
  <si>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</si>
  <si>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</si>
  <si>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</si>
  <si>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</si>
  <si>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</si>
  <si>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</si>
  <si>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</si>
  <si>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</si>
  <si>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</si>
  <si>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</si>
  <si>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</si>
  <si>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</si>
  <si>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</si>
  <si>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</si>
  <si>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</si>
  <si>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</si>
  <si>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</si>
  <si>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</si>
  <si>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</si>
  <si>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</si>
  <si>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</si>
  <si>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</si>
  <si>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</si>
  <si>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</si>
  <si>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</si>
  <si>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</si>
  <si>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</si>
  <si>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</si>
  <si>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</si>
  <si>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</si>
  <si>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</si>
  <si>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</si>
  <si>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</si>
  <si>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</si>
  <si>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</si>
  <si>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</si>
  <si>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</si>
  <si>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</si>
  <si>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</si>
  <si>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</si>
  <si>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</si>
  <si>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</si>
  <si>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</si>
  <si>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</si>
  <si>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</si>
  <si>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</si>
  <si>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</si>
  <si>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</si>
  <si>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</si>
  <si>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</si>
  <si>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</si>
  <si>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</si>
  <si>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</si>
  <si>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</si>
  <si>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</si>
  <si>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</si>
  <si>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</si>
  <si>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</si>
  <si>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</si>
  <si>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</si>
  <si>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</si>
  <si>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</si>
  <si>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</si>
  <si>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</si>
  <si>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</si>
  <si>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</si>
  <si>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</si>
  <si>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</si>
  <si>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</si>
  <si>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</si>
  <si>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</si>
  <si>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</si>
  <si>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</si>
  <si>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</si>
  <si>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</si>
  <si>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</si>
  <si>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</si>
  <si>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</si>
  <si>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</si>
  <si>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</si>
  <si>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</si>
  <si>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</si>
  <si>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</si>
  <si>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</si>
  <si>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</si>
  <si>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</si>
  <si>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</si>
  <si>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</si>
  <si>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</si>
  <si>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</si>
  <si>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</si>
  <si>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</si>
  <si>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</si>
  <si>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</si>
  <si>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</si>
  <si>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</si>
  <si>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</si>
  <si>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</si>
  <si>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</si>
  <si>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</si>
  <si>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</si>
  <si>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</si>
  <si>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</si>
  <si>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</si>
  <si>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</si>
  <si>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</si>
  <si>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</si>
  <si>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</si>
  <si>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</si>
  <si>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</si>
  <si>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</si>
  <si>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</si>
  <si>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</si>
  <si>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</si>
  <si>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</si>
  <si>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</si>
  <si>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</si>
  <si>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</si>
  <si>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</si>
  <si>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</si>
  <si>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</si>
  <si>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</si>
  <si>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</si>
  <si>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</si>
  <si>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</si>
  <si>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</si>
  <si>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</si>
  <si>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</si>
  <si>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</si>
  <si>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</si>
  <si>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</si>
  <si>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</si>
  <si>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</si>
  <si>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</si>
  <si>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</si>
  <si>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</si>
  <si>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</si>
  <si>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</si>
  <si>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</si>
  <si>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</si>
  <si>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</si>
  <si>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</si>
  <si>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</si>
  <si>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</si>
  <si>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</si>
  <si>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</si>
  <si>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</si>
  <si>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</si>
  <si>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</si>
  <si>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</si>
  <si>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</si>
  <si>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</si>
  <si>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</si>
  <si>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</si>
  <si>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</si>
  <si>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</si>
  <si>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</si>
  <si>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</si>
  <si>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</si>
  <si>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</si>
  <si>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</si>
  <si>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</si>
  <si>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</si>
  <si>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</si>
  <si>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</si>
  <si>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</si>
  <si>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</si>
  <si>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</si>
  <si>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</si>
  <si>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</si>
  <si>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</si>
  <si>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</si>
  <si>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</si>
  <si>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</si>
  <si>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</si>
  <si>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</si>
  <si>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</si>
  <si>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</si>
  <si>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</si>
  <si>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</si>
  <si>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</si>
  <si>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</si>
  <si>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</si>
  <si>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</si>
  <si>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</si>
  <si>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</si>
  <si>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</si>
  <si>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</si>
  <si>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</si>
  <si>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</si>
  <si>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</si>
  <si>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</si>
  <si>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</si>
  <si>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</si>
  <si>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</si>
  <si>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</si>
  <si>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</si>
  <si>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</si>
  <si>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</si>
  <si>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</si>
  <si>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</si>
  <si>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</si>
  <si>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</si>
  <si>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</si>
  <si>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</si>
  <si>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</si>
  <si>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</si>
  <si>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</si>
  <si>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</si>
  <si>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</si>
  <si>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</si>
  <si>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</si>
  <si>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</si>
  <si>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</si>
  <si>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</si>
  <si>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</si>
  <si>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</si>
  <si>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</si>
  <si>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</si>
  <si>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</si>
  <si>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</si>
  <si>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</si>
  <si>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</si>
  <si>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</si>
  <si>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</si>
  <si>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</si>
  <si>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</si>
  <si>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</si>
  <si>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</si>
  <si>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</si>
  <si>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</si>
  <si>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</si>
  <si>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</si>
  <si>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</si>
  <si>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</si>
  <si>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</si>
  <si>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</si>
  <si>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</si>
  <si>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</si>
  <si>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</si>
  <si>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</si>
  <si>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</si>
  <si>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</si>
  <si>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</si>
  <si>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</si>
  <si>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</si>
  <si>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</si>
  <si>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</si>
  <si>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</si>
  <si>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</si>
  <si>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</si>
  <si>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</si>
  <si>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</si>
  <si>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</si>
  <si>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</si>
  <si>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</si>
  <si>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</si>
  <si>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</si>
  <si>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</si>
  <si>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</si>
  <si>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</si>
  <si>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</si>
  <si>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</si>
  <si>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</si>
  <si>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</si>
  <si>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</si>
  <si>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</si>
  <si>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</si>
  <si>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</si>
  <si>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</si>
  <si>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</si>
  <si>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</si>
  <si>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</si>
  <si>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</si>
  <si>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</si>
  <si>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</si>
  <si>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</si>
  <si>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</si>
  <si>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</si>
  <si>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</si>
  <si>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</si>
  <si>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</si>
  <si>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</si>
  <si>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</si>
  <si>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</si>
  <si>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</si>
  <si>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</si>
  <si>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</si>
  <si>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</si>
  <si>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</si>
  <si>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</si>
  <si>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</si>
  <si>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</si>
  <si>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</si>
  <si>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</si>
  <si>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</si>
  <si>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</si>
  <si>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</si>
  <si>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</si>
  <si>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</si>
  <si>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</si>
  <si>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</si>
  <si>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</si>
  <si>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</si>
  <si>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</si>
  <si>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</si>
  <si>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</si>
  <si>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</si>
  <si>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</si>
  <si>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</si>
  <si>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</si>
  <si>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</si>
  <si>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</si>
  <si>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</si>
  <si>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</si>
  <si>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</si>
  <si>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</si>
  <si>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</si>
  <si>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</si>
  <si>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</si>
  <si>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</si>
  <si>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</si>
  <si>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</si>
  <si>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</si>
  <si>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</si>
  <si>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</si>
  <si>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</si>
  <si>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</si>
  <si>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</si>
  <si>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</si>
  <si>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</si>
  <si>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</si>
  <si>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</si>
  <si>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</si>
  <si>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</si>
  <si>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</si>
  <si>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</si>
  <si>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</si>
  <si>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</si>
  <si>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</si>
  <si>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</si>
  <si>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</si>
  <si>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</si>
  <si>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</si>
  <si>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</si>
  <si>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</si>
  <si>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</si>
  <si>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</si>
  <si>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</si>
  <si>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</si>
  <si>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</si>
  <si>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</si>
  <si>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</si>
  <si>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</si>
  <si>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</si>
  <si>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</si>
  <si>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</si>
  <si>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</si>
  <si>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</si>
  <si>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</si>
  <si>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</si>
  <si>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</si>
  <si>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</si>
  <si>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</si>
  <si>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</si>
  <si>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</si>
  <si>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</si>
  <si>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</si>
  <si>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</si>
  <si>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</si>
  <si>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</si>
  <si>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</si>
  <si>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</si>
  <si>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</si>
  <si>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</si>
  <si>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</si>
  <si>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</si>
  <si>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</si>
  <si>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</si>
  <si>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</si>
  <si>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</si>
  <si>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</si>
  <si>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</si>
  <si>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</si>
  <si>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</si>
  <si>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</si>
  <si>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</si>
  <si>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</si>
  <si>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</si>
  <si>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</si>
  <si>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</si>
  <si>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</si>
  <si>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</si>
  <si>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</si>
  <si>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</si>
  <si>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</si>
  <si>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</si>
  <si>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</si>
  <si>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</si>
  <si>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</si>
  <si>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</si>
  <si>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</si>
  <si>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</si>
  <si>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</si>
  <si>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</si>
  <si>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</si>
  <si>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</si>
  <si>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</si>
  <si>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</si>
  <si>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</si>
  <si>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</si>
  <si>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</si>
  <si>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</si>
  <si>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</si>
  <si>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</si>
  <si>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</si>
  <si>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</si>
  <si>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</si>
  <si>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</si>
  <si>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</si>
  <si>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</si>
  <si>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</si>
  <si>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</si>
  <si>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</si>
  <si>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</si>
  <si>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</si>
  <si>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</si>
  <si>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</si>
  <si>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</si>
  <si>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</si>
  <si>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</si>
  <si>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</si>
  <si>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</si>
  <si>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</si>
  <si>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</si>
  <si>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</si>
  <si>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</si>
  <si>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</si>
  <si>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</si>
  <si>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</si>
  <si>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</si>
  <si>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</si>
  <si>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</si>
  <si>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</si>
  <si>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</si>
  <si>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</si>
  <si>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</si>
  <si>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</si>
  <si>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</si>
  <si>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</si>
  <si>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</si>
  <si>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</si>
  <si>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</si>
  <si>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</si>
  <si>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</si>
  <si>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</si>
  <si>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</si>
  <si>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</si>
  <si>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</si>
  <si>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</si>
  <si>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</si>
  <si>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</si>
  <si>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</si>
  <si>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</si>
  <si>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</si>
  <si>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</si>
  <si>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</si>
  <si>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</si>
  <si>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</si>
  <si>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</si>
  <si>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</si>
  <si>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</si>
  <si>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</si>
  <si>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</si>
  <si>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</si>
  <si>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</si>
  <si>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</si>
  <si>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</si>
  <si>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</si>
  <si>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</si>
  <si>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</si>
  <si>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</si>
  <si>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</si>
  <si>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</si>
  <si>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</si>
  <si>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</si>
  <si>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</si>
  <si>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</si>
  <si>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</si>
  <si>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</si>
  <si>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</si>
  <si>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</si>
  <si>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</si>
  <si>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</si>
  <si>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</si>
  <si>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</si>
  <si>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</si>
  <si>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</si>
  <si>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</si>
  <si>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</si>
  <si>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</si>
  <si>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</si>
  <si>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</si>
  <si>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</si>
  <si>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</si>
  <si>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</si>
  <si>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</si>
  <si>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</si>
  <si>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</si>
  <si>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</si>
  <si>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</si>
  <si>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</si>
  <si>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</si>
  <si>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</si>
  <si>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</si>
  <si>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</si>
  <si>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</si>
  <si>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</si>
  <si>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</si>
  <si>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</si>
  <si>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</si>
  <si>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</si>
  <si>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</si>
  <si>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</si>
  <si>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</si>
  <si>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</si>
  <si>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</si>
  <si>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</si>
  <si>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</si>
  <si>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</si>
  <si>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</si>
  <si>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</si>
  <si>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</si>
  <si>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</si>
  <si>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</si>
  <si>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</si>
  <si>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</si>
  <si>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</si>
  <si>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</si>
  <si>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</si>
  <si>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</si>
  <si>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</si>
  <si>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</si>
  <si>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</si>
  <si>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</si>
  <si>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</si>
  <si>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</si>
  <si>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</si>
  <si>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</si>
  <si>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</si>
  <si>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</si>
  <si>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</si>
  <si>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</si>
  <si>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</si>
  <si>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</si>
  <si>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</si>
  <si>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</si>
  <si>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</si>
  <si>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</si>
  <si>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</si>
  <si>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</si>
  <si>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</si>
  <si>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</si>
  <si>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</si>
  <si>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</si>
  <si>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</si>
  <si>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</si>
  <si>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</si>
  <si>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</si>
  <si>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</si>
  <si>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</si>
  <si>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</si>
  <si>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</si>
  <si>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</si>
  <si>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</si>
  <si>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</si>
  <si>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</si>
  <si>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</si>
  <si>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</si>
  <si>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</si>
  <si>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</si>
  <si>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</si>
  <si>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</si>
  <si>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</si>
  <si>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</si>
  <si>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</si>
  <si>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</si>
  <si>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</si>
  <si>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</si>
  <si>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</si>
  <si>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</si>
  <si>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</si>
  <si>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</si>
  <si>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</si>
  <si>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</si>
  <si>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</si>
  <si>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</si>
  <si>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</si>
  <si>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</si>
  <si>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</si>
  <si>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</si>
  <si>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</si>
  <si>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</si>
  <si>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</si>
  <si>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</si>
  <si>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</si>
  <si>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</si>
  <si>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</si>
  <si>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</si>
  <si>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</si>
  <si>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</si>
  <si>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</si>
  <si>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</si>
  <si>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</si>
  <si>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</si>
  <si>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</si>
  <si>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</si>
  <si>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</si>
  <si>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</si>
  <si>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</si>
  <si>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</si>
  <si>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</si>
  <si>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</si>
  <si>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</si>
  <si>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</si>
  <si>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</si>
  <si>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</si>
  <si>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</si>
  <si>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</si>
  <si>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</si>
  <si>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</si>
  <si>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</si>
  <si>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</si>
  <si>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</si>
  <si>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</si>
  <si>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</si>
  <si>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</si>
  <si>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</si>
  <si>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</si>
  <si>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</si>
  <si>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</si>
  <si>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</si>
  <si>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</si>
  <si>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</si>
  <si>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</si>
  <si>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</si>
  <si>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</si>
  <si>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</si>
  <si>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</si>
  <si>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</si>
  <si>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</si>
  <si>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</si>
  <si>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</si>
  <si>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</si>
  <si>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</si>
  <si>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</si>
  <si>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</si>
  <si>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</si>
  <si>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</si>
  <si>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</si>
  <si>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</si>
  <si>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</si>
  <si>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</si>
  <si>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</si>
  <si>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</si>
  <si>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</si>
  <si>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</si>
  <si>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</si>
  <si>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</si>
  <si>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</si>
  <si>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</si>
  <si>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</si>
  <si>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</si>
  <si>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</si>
  <si>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</si>
  <si>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</si>
  <si>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</si>
  <si>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</si>
  <si>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</si>
  <si>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</si>
  <si>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</si>
  <si>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</si>
  <si>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</si>
  <si>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</si>
  <si>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</si>
  <si>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</si>
  <si>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</si>
  <si>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</si>
  <si>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</si>
  <si>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</si>
  <si>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</si>
  <si>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</si>
  <si>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</si>
  <si>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</si>
  <si>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</si>
  <si>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</si>
  <si>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</si>
  <si>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</si>
  <si>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</si>
  <si>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</si>
  <si>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</si>
  <si>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</si>
  <si>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</si>
  <si>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</si>
  <si>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</si>
  <si>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</si>
  <si>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</si>
  <si>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</si>
  <si>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</si>
  <si>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</si>
  <si>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</si>
  <si>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</si>
  <si>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</si>
  <si>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</si>
  <si>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</si>
  <si>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</si>
  <si>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</si>
  <si>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</si>
  <si>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</si>
  <si>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</si>
  <si>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</si>
  <si>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</si>
  <si>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</si>
  <si>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</si>
  <si>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</si>
  <si>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</si>
  <si>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</si>
  <si>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</si>
  <si>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</si>
  <si>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</si>
  <si>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</si>
  <si>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</si>
  <si>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</si>
  <si>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</si>
  <si>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</si>
  <si>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</si>
  <si>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</si>
  <si>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</si>
  <si>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</si>
  <si>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</si>
  <si>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</si>
  <si>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</si>
  <si>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</si>
  <si>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</si>
  <si>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</si>
  <si>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</si>
  <si>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</si>
  <si>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</si>
  <si>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</si>
  <si>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</si>
  <si>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</si>
  <si>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</si>
  <si>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</si>
  <si>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</si>
  <si>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</si>
  <si>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</si>
  <si>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</si>
  <si>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</si>
  <si>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</si>
  <si>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</si>
  <si>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</si>
  <si>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</si>
  <si>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</si>
  <si>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</si>
  <si>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</si>
  <si>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</si>
  <si>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</si>
  <si>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</si>
  <si>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</si>
  <si>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</si>
  <si>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</si>
  <si>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</si>
  <si>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</si>
  <si>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</si>
  <si>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</si>
  <si>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</si>
  <si>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</si>
  <si>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</si>
  <si>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</si>
  <si>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</si>
  <si>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</si>
  <si>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</si>
  <si>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</si>
  <si>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</si>
  <si>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</si>
  <si>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</si>
  <si>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</si>
  <si>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</si>
  <si>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</si>
  <si>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</si>
  <si>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</si>
  <si>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</si>
  <si>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</si>
  <si>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</si>
  <si>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</si>
  <si>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</si>
  <si>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</si>
  <si>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</si>
  <si>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</si>
  <si>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</si>
  <si>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</si>
  <si>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</si>
  <si>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</si>
  <si>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</si>
  <si>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</si>
  <si>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</si>
  <si>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</si>
  <si>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</si>
  <si>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</si>
  <si>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</si>
  <si>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</si>
  <si>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</si>
  <si>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</si>
  <si>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</si>
  <si>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</si>
  <si>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</si>
  <si>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</si>
  <si>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</si>
  <si>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</si>
  <si>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</si>
  <si>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</si>
  <si>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</si>
  <si>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</si>
  <si>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</si>
  <si>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</si>
  <si>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</si>
  <si>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</si>
  <si>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</si>
  <si>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</si>
  <si>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</si>
  <si>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</si>
  <si>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</si>
  <si>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</si>
  <si>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</si>
  <si>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</si>
  <si>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</si>
  <si>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</si>
  <si>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</si>
  <si>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</si>
  <si>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</si>
  <si>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</si>
  <si>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</si>
  <si>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</si>
  <si>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</si>
  <si>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</si>
  <si>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</si>
  <si>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</si>
  <si>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</si>
  <si>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</si>
  <si>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</si>
  <si>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</si>
  <si>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</si>
  <si>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</si>
  <si>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</si>
  <si>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</si>
  <si>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</si>
  <si>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</si>
  <si>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</si>
  <si>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</si>
  <si>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</si>
  <si>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</si>
  <si>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</si>
  <si>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</si>
  <si>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</si>
  <si>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</si>
  <si>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</si>
  <si>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</si>
  <si>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</si>
  <si>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</si>
  <si>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</si>
  <si>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</si>
  <si>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</si>
  <si>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</si>
  <si>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</si>
  <si>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</si>
  <si>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</si>
  <si>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</si>
  <si>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</si>
  <si>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</si>
  <si>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</si>
  <si>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</si>
  <si>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</si>
  <si>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</si>
  <si>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</si>
  <si>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</si>
  <si>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</si>
  <si>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</si>
  <si>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</si>
  <si>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</si>
  <si>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</si>
  <si>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</si>
  <si>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</si>
  <si>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</si>
  <si>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</si>
  <si>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</si>
  <si>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</si>
  <si>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</si>
  <si>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</si>
  <si>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</si>
  <si>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</si>
  <si>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</si>
  <si>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</si>
  <si>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</si>
  <si>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</si>
  <si>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</si>
  <si>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</si>
  <si>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</si>
  <si>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</si>
  <si>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</si>
  <si>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</si>
  <si>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</si>
  <si>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</si>
  <si>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</si>
  <si>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</si>
  <si>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</si>
  <si>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</si>
  <si>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</si>
  <si>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</si>
  <si>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</si>
  <si>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</si>
  <si>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</si>
  <si>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</si>
  <si>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</si>
  <si>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</si>
  <si>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</si>
  <si>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</si>
  <si>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</si>
  <si>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</si>
  <si>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</si>
  <si>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</si>
  <si>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</si>
  <si>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</si>
  <si>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</si>
  <si>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</si>
  <si>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</si>
  <si>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</si>
  <si>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</si>
  <si>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</si>
  <si>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</si>
  <si>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</si>
  <si>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</si>
  <si>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</si>
  <si>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</si>
  <si>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</si>
  <si>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</si>
  <si>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</si>
  <si>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</si>
  <si>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</si>
  <si>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</si>
  <si>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</si>
  <si>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</si>
  <si>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</si>
  <si>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</si>
  <si>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</si>
  <si>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</si>
  <si>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</si>
  <si>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</si>
  <si>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</si>
  <si>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</si>
  <si>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</si>
  <si>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</si>
  <si>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</si>
  <si>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</si>
  <si>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</si>
  <si>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</si>
  <si>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</si>
  <si>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</si>
  <si>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</si>
  <si>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</si>
  <si>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</si>
  <si>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</si>
  <si>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</si>
  <si>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</si>
  <si>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</si>
  <si>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</si>
  <si>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</si>
  <si>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</si>
  <si>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</si>
  <si>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</si>
  <si>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</si>
  <si>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</si>
  <si>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</si>
  <si>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</si>
  <si>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</si>
  <si>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</si>
  <si>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</si>
  <si>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</si>
  <si>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</si>
  <si>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</si>
  <si>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</si>
  <si>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</si>
  <si>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</si>
  <si>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</si>
  <si>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</si>
  <si>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</si>
  <si>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</si>
  <si>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</si>
  <si>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</si>
  <si>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</si>
  <si>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</si>
  <si>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</si>
  <si>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</si>
  <si>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</si>
  <si>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</si>
  <si>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</si>
  <si>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</si>
  <si>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</si>
  <si>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</si>
  <si>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</si>
  <si>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</si>
  <si>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</si>
  <si>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</si>
  <si>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</si>
  <si>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</si>
  <si>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</si>
  <si>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</si>
  <si>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</si>
  <si>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</si>
  <si>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</si>
  <si>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</si>
  <si>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</si>
  <si>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</si>
  <si>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</si>
  <si>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</si>
  <si>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</si>
  <si>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</si>
  <si>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</si>
  <si>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</si>
  <si>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</si>
  <si>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</si>
  <si>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</si>
  <si>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</si>
  <si>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</si>
  <si>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</si>
  <si>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</si>
  <si>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</si>
  <si>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</si>
  <si>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</si>
  <si>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</si>
  <si>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</si>
  <si>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</si>
  <si>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</si>
  <si>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</si>
  <si>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</si>
  <si>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</si>
  <si>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</si>
  <si>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</si>
  <si>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</si>
  <si>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</si>
  <si>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</si>
  <si>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</si>
  <si>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</si>
  <si>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</si>
  <si>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</si>
  <si>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</si>
  <si>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</si>
  <si>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</si>
  <si>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</si>
  <si>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</si>
  <si>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</si>
  <si>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</si>
  <si>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</si>
  <si>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</si>
  <si>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</si>
  <si>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</si>
  <si>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</si>
  <si>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</si>
  <si>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</si>
  <si>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</si>
  <si>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</si>
  <si>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</si>
  <si>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</si>
  <si>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</si>
  <si>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</si>
  <si>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</si>
  <si>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</si>
  <si>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</si>
  <si>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</si>
  <si>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</si>
  <si>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</si>
  <si>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</si>
  <si>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</si>
  <si>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</si>
  <si>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</si>
  <si>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</si>
  <si>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</si>
  <si>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</si>
  <si>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</si>
  <si>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</si>
  <si>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</si>
  <si>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</si>
  <si>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</si>
  <si>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</si>
  <si>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</si>
  <si>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</si>
  <si>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</si>
  <si>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</si>
  <si>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</si>
  <si>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</si>
  <si>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</si>
  <si>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</si>
  <si>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</si>
  <si>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</si>
  <si>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</si>
  <si>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</si>
  <si>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</si>
  <si>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</si>
  <si>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</si>
  <si>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</si>
  <si>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</si>
  <si>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</si>
  <si>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</si>
  <si>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</si>
  <si>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</si>
  <si>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</si>
  <si>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</si>
  <si>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</si>
  <si>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</si>
  <si>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</si>
  <si>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</si>
  <si>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</si>
  <si>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</si>
  <si>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</si>
  <si>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</si>
  <si>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</si>
  <si>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</si>
  <si>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</si>
  <si>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</si>
  <si>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</si>
  <si>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</si>
  <si>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</si>
  <si>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</si>
  <si>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</si>
  <si>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</si>
  <si>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</si>
  <si>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</si>
  <si>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</si>
  <si>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</si>
  <si>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</si>
  <si>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</si>
  <si>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</si>
  <si>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</si>
  <si>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</si>
  <si>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</si>
  <si>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</si>
  <si>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</si>
  <si>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</si>
  <si>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</si>
  <si>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</si>
  <si>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</si>
  <si>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</si>
  <si>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</si>
  <si>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</si>
  <si>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</si>
  <si>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</si>
  <si>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</si>
  <si>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</si>
  <si>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</si>
  <si>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</si>
  <si>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</si>
  <si>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</si>
  <si>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</si>
  <si>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</si>
  <si>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</si>
  <si>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</si>
  <si>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</si>
  <si>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</si>
  <si>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</si>
  <si>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</si>
  <si>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</si>
  <si>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</si>
  <si>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</si>
  <si>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</si>
  <si>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</si>
  <si>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</si>
  <si>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</si>
  <si>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</si>
  <si>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</si>
  <si>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</si>
  <si>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</si>
  <si>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</si>
  <si>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</si>
  <si>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</si>
  <si>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</si>
  <si>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</si>
  <si>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</si>
  <si>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</si>
  <si>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</si>
  <si>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</si>
  <si>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</si>
  <si>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</si>
  <si>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</si>
  <si>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</si>
  <si>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</si>
  <si>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</si>
  <si>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</si>
  <si>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</si>
  <si>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</si>
  <si>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</si>
  <si>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</si>
  <si>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</si>
  <si>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</si>
  <si>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</si>
  <si>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</si>
  <si>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</si>
  <si>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</si>
  <si>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</si>
  <si>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</si>
  <si>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</si>
  <si>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</si>
  <si>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</si>
  <si>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</si>
  <si>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</si>
  <si>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</si>
  <si>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</si>
  <si>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</si>
  <si>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</si>
  <si>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</si>
  <si>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</si>
  <si>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</si>
  <si>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</si>
  <si>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</si>
  <si>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</si>
  <si>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</si>
  <si>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</si>
  <si>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</si>
  <si>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</si>
  <si>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</si>
  <si>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</si>
  <si>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</si>
  <si>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</si>
  <si>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</si>
  <si>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</si>
  <si>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</si>
  <si>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</si>
  <si>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</si>
  <si>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</si>
  <si>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</si>
  <si>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</si>
  <si>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</si>
  <si>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</si>
  <si>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</si>
  <si>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</si>
  <si>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</si>
  <si>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</si>
  <si>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</si>
  <si>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</si>
  <si>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</si>
  <si>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</si>
  <si>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</si>
  <si>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</si>
  <si>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</si>
  <si>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</si>
  <si>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</si>
  <si>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</si>
  <si>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</si>
  <si>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</si>
  <si>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</si>
  <si>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</si>
  <si>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</si>
  <si>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</si>
  <si>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</si>
  <si>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</si>
  <si>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</si>
  <si>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</si>
  <si>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</si>
  <si>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</si>
  <si>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</si>
  <si>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</si>
  <si>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</si>
  <si>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</si>
  <si>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</si>
  <si>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</si>
  <si>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</si>
  <si>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</si>
  <si>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</si>
  <si>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</si>
  <si>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</si>
  <si>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</si>
  <si>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</si>
  <si>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</si>
  <si>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</si>
  <si>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</si>
  <si>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</si>
  <si>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</si>
  <si>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</si>
  <si>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</si>
  <si>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</si>
  <si>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</si>
  <si>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</si>
  <si>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</si>
  <si>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</si>
  <si>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</si>
  <si>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</si>
  <si>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</si>
  <si>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</si>
  <si>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</si>
  <si>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</si>
  <si>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</si>
  <si>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</si>
  <si>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</si>
  <si>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</si>
  <si>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</si>
  <si>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</si>
  <si>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</si>
  <si>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</si>
  <si>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</si>
  <si>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</si>
  <si>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</si>
  <si>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</si>
  <si>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</si>
  <si>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</si>
  <si>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</si>
  <si>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</si>
  <si>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</si>
  <si>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</si>
  <si>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</si>
  <si>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</si>
  <si>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</si>
  <si>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</si>
  <si>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</si>
  <si>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</si>
  <si>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</si>
  <si>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</si>
  <si>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</si>
  <si>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</si>
  <si>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</si>
  <si>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</si>
  <si>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</si>
  <si>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</si>
  <si>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</si>
  <si>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</si>
  <si>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</si>
  <si>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</si>
  <si>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</si>
  <si>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</si>
  <si>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</si>
  <si>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</si>
  <si>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</si>
  <si>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</si>
  <si>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</si>
  <si>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</si>
  <si>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</si>
  <si>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</si>
  <si>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</si>
  <si>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</si>
  <si>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</si>
  <si>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</si>
  <si>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</si>
  <si>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</si>
  <si>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</si>
  <si>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</si>
  <si>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</si>
  <si>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</si>
  <si>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</si>
  <si>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</si>
  <si>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</si>
  <si>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</si>
  <si>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</si>
  <si>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</si>
  <si>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</si>
  <si>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</si>
  <si>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</si>
  <si>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</si>
  <si>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</si>
  <si>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</si>
  <si>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</si>
  <si>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</si>
  <si>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</si>
  <si>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</si>
  <si>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</si>
  <si>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</si>
  <si>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</si>
  <si>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</si>
  <si>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</si>
  <si>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</si>
  <si>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</si>
  <si>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</si>
  <si>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</si>
  <si>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</si>
  <si>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</si>
  <si>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</si>
  <si>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</si>
  <si>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</si>
  <si>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</si>
  <si>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</si>
  <si>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</si>
  <si>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</si>
  <si>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</si>
  <si>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</si>
  <si>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</si>
  <si>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</si>
  <si>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</si>
  <si>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</si>
  <si>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</si>
  <si>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</si>
  <si>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</si>
  <si>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</si>
  <si>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</si>
  <si>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</si>
  <si>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</si>
  <si>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</si>
  <si>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</si>
  <si>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</si>
  <si>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</si>
  <si>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</si>
  <si>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</si>
  <si>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</si>
  <si>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</si>
  <si>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</si>
  <si>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</si>
  <si>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</si>
  <si>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</si>
  <si>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</si>
  <si>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</si>
  <si>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</si>
  <si>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</si>
  <si>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</si>
  <si>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</si>
  <si>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</si>
  <si>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</si>
  <si>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</si>
  <si>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</si>
  <si>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</si>
  <si>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</si>
  <si>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</si>
  <si>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</si>
  <si>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</si>
  <si>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</si>
  <si>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</si>
  <si>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</si>
  <si>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</si>
  <si>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</si>
  <si>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</si>
  <si>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</si>
  <si>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</si>
  <si>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</si>
  <si>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</si>
  <si>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</si>
  <si>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</si>
  <si>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</si>
  <si>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</si>
  <si>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</si>
  <si>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</si>
  <si>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</si>
  <si>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</si>
  <si>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</si>
  <si>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</si>
  <si>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</si>
  <si>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</si>
  <si>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</si>
  <si>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</si>
  <si>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</si>
  <si>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</si>
  <si>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</si>
  <si>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</si>
  <si>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</si>
  <si>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</si>
  <si>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</si>
  <si>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</si>
  <si>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</si>
  <si>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</si>
  <si>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</si>
  <si>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</si>
  <si>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</si>
  <si>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</si>
  <si>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</si>
  <si>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</si>
  <si>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</si>
  <si>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</si>
  <si>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</si>
  <si>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</si>
  <si>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</si>
  <si>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</si>
  <si>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</si>
  <si>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</si>
  <si>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</si>
  <si>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</si>
  <si>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</si>
  <si>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</si>
  <si>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</si>
  <si>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</si>
  <si>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</si>
  <si>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</si>
  <si>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</si>
  <si>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</si>
  <si>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</si>
  <si>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</si>
  <si>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</si>
  <si>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</si>
  <si>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</si>
  <si>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</si>
  <si>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</si>
  <si>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</si>
  <si>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</si>
  <si>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</si>
  <si>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</si>
  <si>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</si>
  <si>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</si>
  <si>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</si>
  <si>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</si>
  <si>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</si>
  <si>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</si>
  <si>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</si>
  <si>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</si>
  <si>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</si>
  <si>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</si>
  <si>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</si>
  <si>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</si>
  <si>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</si>
  <si>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</si>
  <si>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</si>
  <si>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</si>
  <si>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</si>
  <si>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</si>
  <si>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</si>
  <si>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</si>
  <si>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</si>
  <si>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</si>
  <si>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</si>
  <si>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</si>
  <si>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</si>
  <si>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</si>
  <si>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</si>
  <si>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</si>
  <si>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</si>
  <si>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</si>
  <si>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</si>
  <si>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</si>
  <si>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</si>
  <si>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</si>
  <si>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</si>
  <si>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</si>
  <si>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</si>
  <si>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</si>
  <si>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</si>
  <si>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</si>
  <si>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</si>
  <si>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</si>
  <si>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</si>
  <si>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</si>
  <si>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</si>
  <si>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</si>
  <si>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</si>
  <si>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</si>
  <si>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</si>
  <si>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</si>
  <si>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</si>
  <si>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</si>
  <si>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</si>
  <si>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</si>
  <si>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</si>
  <si>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</si>
  <si>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</si>
  <si>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</si>
  <si>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</si>
  <si>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</si>
  <si>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</si>
  <si>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</si>
  <si>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</si>
  <si>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</si>
  <si>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</si>
  <si>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</si>
  <si>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</si>
  <si>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</si>
  <si>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</si>
  <si>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</si>
  <si>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</si>
  <si>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</si>
  <si>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</si>
  <si>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</si>
  <si>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</si>
  <si>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</si>
  <si>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</si>
  <si>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</si>
  <si>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</si>
  <si>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</si>
  <si>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</si>
  <si>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</si>
  <si>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</si>
  <si>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</si>
  <si>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</si>
  <si>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</si>
  <si>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</si>
  <si>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</si>
  <si>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</si>
  <si>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</si>
  <si>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</si>
  <si>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</si>
  <si>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</si>
  <si>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</si>
  <si>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</si>
  <si>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</si>
  <si>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</si>
  <si>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</si>
  <si>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</si>
  <si>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</si>
  <si>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</si>
  <si>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</si>
  <si>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</si>
  <si>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</si>
  <si>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</si>
  <si>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</si>
  <si>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</si>
  <si>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</si>
  <si>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</si>
  <si>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</si>
  <si>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</si>
  <si>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</si>
  <si>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</si>
  <si>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</si>
  <si>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</si>
  <si>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</si>
  <si>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</si>
  <si>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</si>
  <si>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</si>
  <si>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</si>
  <si>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</si>
  <si>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</si>
  <si>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</si>
  <si>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</si>
  <si>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</si>
  <si>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</si>
  <si>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</si>
  <si>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</si>
  <si>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</si>
  <si>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</si>
  <si>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</si>
  <si>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</si>
  <si>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</si>
  <si>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</si>
  <si>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</si>
  <si>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</si>
  <si>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</si>
  <si>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</si>
  <si>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</si>
  <si>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</si>
  <si>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</si>
  <si>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</si>
  <si>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</si>
  <si>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</si>
  <si>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</si>
  <si>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</si>
  <si>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</si>
  <si>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</si>
  <si>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</si>
  <si>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</si>
  <si>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</si>
  <si>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</si>
  <si>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</si>
  <si>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</si>
  <si>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</si>
  <si>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</si>
  <si>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</si>
  <si>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</si>
  <si>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</si>
  <si>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</si>
  <si>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</si>
  <si>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</si>
  <si>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</si>
  <si>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</si>
  <si>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</si>
  <si>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</si>
  <si>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</si>
  <si>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</si>
  <si>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</si>
  <si>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</si>
  <si>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</si>
  <si>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</si>
  <si>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</si>
  <si>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</si>
  <si>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</si>
  <si>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</si>
  <si>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</si>
  <si>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</si>
  <si>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</si>
  <si>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</si>
  <si>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</si>
  <si>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</si>
  <si>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</si>
  <si>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</si>
  <si>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</si>
  <si>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</si>
  <si>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</si>
  <si>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</si>
  <si>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</si>
  <si>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</si>
  <si>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</si>
  <si>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</si>
  <si>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</si>
  <si>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</si>
  <si>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</si>
  <si>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</si>
  <si>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</si>
  <si>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</si>
  <si>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</si>
  <si>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</si>
  <si>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</si>
  <si>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</si>
  <si>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</si>
  <si>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</si>
  <si>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</si>
  <si>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</si>
  <si>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</si>
  <si>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</si>
  <si>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</si>
  <si>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</si>
  <si>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</si>
  <si>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</si>
  <si>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</si>
  <si>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</si>
  <si>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</si>
  <si>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</si>
  <si>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</si>
  <si>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</si>
  <si>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</si>
  <si>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</si>
  <si>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</si>
  <si>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</si>
  <si>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</si>
  <si>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</si>
  <si>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</si>
  <si>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</si>
  <si>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</si>
  <si>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</si>
  <si>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</si>
  <si>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</si>
  <si>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</si>
  <si>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</si>
  <si>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</si>
  <si>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</si>
  <si>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</si>
  <si>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</si>
  <si>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</si>
  <si>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</si>
  <si>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</si>
  <si>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</si>
  <si>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</si>
  <si>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</si>
  <si>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</si>
  <si>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</si>
  <si>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</si>
  <si>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</si>
  <si>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</si>
  <si>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</si>
  <si>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</si>
  <si>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</si>
  <si>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</si>
  <si>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</si>
  <si>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</si>
  <si>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</si>
  <si>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</si>
  <si>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</si>
  <si>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</si>
  <si>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</si>
  <si>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</si>
  <si>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</si>
  <si>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</si>
  <si>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</si>
  <si>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</si>
  <si>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</si>
  <si>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</si>
  <si>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</si>
  <si>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</si>
  <si>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</si>
  <si>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</si>
  <si>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</si>
  <si>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</si>
  <si>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</si>
  <si>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</si>
  <si>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</si>
  <si>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</si>
  <si>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</si>
  <si>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</si>
  <si>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</si>
  <si>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</si>
  <si>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</si>
  <si>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</si>
  <si>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</si>
  <si>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</si>
  <si>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</si>
  <si>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</si>
  <si>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</si>
  <si>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</si>
  <si>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</si>
  <si>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</si>
  <si>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</si>
  <si>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</si>
  <si>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</si>
  <si>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</si>
  <si>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</si>
  <si>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</si>
  <si>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</si>
  <si>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</si>
  <si>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</si>
  <si>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</si>
  <si>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</si>
  <si>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</si>
  <si>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</si>
  <si>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</si>
  <si>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</si>
  <si>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</si>
  <si>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</si>
  <si>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</si>
  <si>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</si>
  <si>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</si>
  <si>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</si>
  <si>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</si>
  <si>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</si>
  <si>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</si>
  <si>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</si>
  <si>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</si>
  <si>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</si>
  <si>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</si>
  <si>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</si>
  <si>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</si>
  <si>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</si>
  <si>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</si>
  <si>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</si>
  <si>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</si>
  <si>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</si>
  <si>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</si>
  <si>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</si>
  <si>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</si>
  <si>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</si>
  <si>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</si>
  <si>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</si>
  <si>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</si>
  <si>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</si>
  <si>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</si>
  <si>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</si>
  <si>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</si>
  <si>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</si>
  <si>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</si>
  <si>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</si>
  <si>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</si>
  <si>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</si>
  <si>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</si>
  <si>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</si>
  <si>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</si>
  <si>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</si>
  <si>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</si>
  <si>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</si>
  <si>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</si>
  <si>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</si>
  <si>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</si>
  <si>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</si>
  <si>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</si>
  <si>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</si>
  <si>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</si>
  <si>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</si>
  <si>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</si>
  <si>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</si>
  <si>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</si>
  <si>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</si>
  <si>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</si>
  <si>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</si>
  <si>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</si>
  <si>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</si>
  <si>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</si>
  <si>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</si>
  <si>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</si>
  <si>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</si>
  <si>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</si>
  <si>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</si>
  <si>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</si>
  <si>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</si>
  <si>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</si>
  <si>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</si>
  <si>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</si>
  <si>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</si>
  <si>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</si>
  <si>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</si>
  <si>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</si>
  <si>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</si>
  <si>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</si>
  <si>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</si>
  <si>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</si>
  <si>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</si>
  <si>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</si>
  <si>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</si>
  <si>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</si>
  <si>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</si>
  <si>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</si>
  <si>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</si>
  <si>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</si>
  <si>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</si>
  <si>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</si>
  <si>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</si>
  <si>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</si>
  <si>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</si>
  <si>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</si>
  <si>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</si>
  <si>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</si>
  <si>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</si>
  <si>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</si>
  <si>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</si>
  <si>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</si>
  <si>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</si>
  <si>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</si>
  <si>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</si>
  <si>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</si>
  <si>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</si>
  <si>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</si>
  <si>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</si>
  <si>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</si>
  <si>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</si>
  <si>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</si>
  <si>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</si>
  <si>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</si>
  <si>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</si>
  <si>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</si>
  <si>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</si>
  <si>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</si>
  <si>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</si>
  <si>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</si>
  <si>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</si>
  <si>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</si>
  <si>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</si>
  <si>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</si>
  <si>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</si>
  <si>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</si>
  <si>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</si>
  <si>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</si>
  <si>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</si>
  <si>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</si>
  <si>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</si>
  <si>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</si>
  <si>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</si>
  <si>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</si>
  <si>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</si>
  <si>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</si>
  <si>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</si>
  <si>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</si>
  <si>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</si>
  <si>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</si>
  <si>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</si>
  <si>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</si>
  <si>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</si>
  <si>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</si>
  <si>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</si>
  <si>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</si>
  <si>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</si>
  <si>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</si>
  <si>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</si>
  <si>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</si>
  <si>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</si>
  <si>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</si>
  <si>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</si>
  <si>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</si>
  <si>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</si>
  <si>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</si>
  <si>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</si>
  <si>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</si>
  <si>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</si>
  <si>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</si>
  <si>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</si>
  <si>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</si>
  <si>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</si>
  <si>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</si>
  <si>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</si>
  <si>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</si>
  <si>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</si>
  <si>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</si>
  <si>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</si>
  <si>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</si>
  <si>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</si>
  <si>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</si>
  <si>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</si>
  <si>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</si>
  <si>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</si>
  <si>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</si>
  <si>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</si>
  <si>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</si>
  <si>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</si>
  <si>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</si>
  <si>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</si>
  <si>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</si>
  <si>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</si>
  <si>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</si>
  <si>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</si>
  <si>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</si>
  <si>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</si>
  <si>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</si>
  <si>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</si>
  <si>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</si>
  <si>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</si>
  <si>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</si>
  <si>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</si>
  <si>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</si>
  <si>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</si>
  <si>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</si>
  <si>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</si>
  <si>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</si>
  <si>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</si>
  <si>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</si>
  <si>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</si>
  <si>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</si>
  <si>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</si>
  <si>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</si>
  <si>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</si>
  <si>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</si>
  <si>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</si>
  <si>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</si>
  <si>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</si>
  <si>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</si>
  <si>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</si>
  <si>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</si>
  <si>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</si>
  <si>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</si>
  <si>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</si>
  <si>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</si>
  <si>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</si>
  <si>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</si>
  <si>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</si>
  <si>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</si>
  <si>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</si>
  <si>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</si>
  <si>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</si>
  <si>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</si>
  <si>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</si>
  <si>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</si>
  <si>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</si>
  <si>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</si>
  <si>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</si>
  <si>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</si>
  <si>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</si>
  <si>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</si>
  <si>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</si>
  <si>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</si>
  <si>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</si>
  <si>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</si>
  <si>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</si>
  <si>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</si>
  <si>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</si>
  <si>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</si>
  <si>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</si>
  <si>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</si>
  <si>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</si>
  <si>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</si>
  <si>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</si>
  <si>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</si>
  <si>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</si>
  <si>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</si>
  <si>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</si>
  <si>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</si>
  <si>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</si>
  <si>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</si>
  <si>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</si>
  <si>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</si>
  <si>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</si>
  <si>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</si>
  <si>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</si>
  <si>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</si>
  <si>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</si>
  <si>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</si>
  <si>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</si>
  <si>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</si>
  <si>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</si>
  <si>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</si>
  <si>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</si>
  <si>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</si>
  <si>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</si>
  <si>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</si>
  <si>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</si>
  <si>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</si>
  <si>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</si>
  <si>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</si>
  <si>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</si>
  <si>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</si>
  <si>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</si>
  <si>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</si>
  <si>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</si>
  <si>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</si>
  <si>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</si>
  <si>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</si>
  <si>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</si>
  <si>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</si>
  <si>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</si>
  <si>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</si>
  <si>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</si>
  <si>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</si>
  <si>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</si>
  <si>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</si>
  <si>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</si>
  <si>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</si>
  <si>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</si>
  <si>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</si>
  <si>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</si>
  <si>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</si>
  <si>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</si>
  <si>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</si>
  <si>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</si>
  <si>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</si>
  <si>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</si>
  <si>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</si>
  <si>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</si>
  <si>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</si>
  <si>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</si>
  <si>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</si>
  <si>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</si>
  <si>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</si>
  <si>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</si>
  <si>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</si>
  <si>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</si>
  <si>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</si>
  <si>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</si>
  <si>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</si>
  <si>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</si>
  <si>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</si>
  <si>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</si>
  <si>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</si>
  <si>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</si>
  <si>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</si>
  <si>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</si>
  <si>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</si>
  <si>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</si>
  <si>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</si>
  <si>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</si>
  <si>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</si>
  <si>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</si>
  <si>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</si>
  <si>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</si>
  <si>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</si>
  <si>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</si>
  <si>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</si>
  <si>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</si>
  <si>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</si>
  <si>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</si>
  <si>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</si>
  <si>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</si>
  <si>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</si>
  <si>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</si>
  <si>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</si>
  <si>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</si>
  <si>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</si>
  <si>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</si>
  <si>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</si>
  <si>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</si>
  <si>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</si>
  <si>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</si>
  <si>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</si>
  <si>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</si>
  <si>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</si>
  <si>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</si>
  <si>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</si>
  <si>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</si>
  <si>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</si>
  <si>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</si>
  <si>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</si>
  <si>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</si>
  <si>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</si>
  <si>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</si>
  <si>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</si>
  <si>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</si>
  <si>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</si>
  <si>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</si>
  <si>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</si>
  <si>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</si>
  <si>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</si>
  <si>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</si>
  <si>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</si>
  <si>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</si>
  <si>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</si>
  <si>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</si>
  <si>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</si>
  <si>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</si>
  <si>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</si>
  <si>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</si>
  <si>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</si>
  <si>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</si>
  <si>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</si>
  <si>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</si>
  <si>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</si>
  <si>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</si>
  <si>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</si>
  <si>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</si>
  <si>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</si>
  <si>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</si>
  <si>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</si>
  <si>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</si>
  <si>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</si>
  <si>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</si>
  <si>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</si>
  <si>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</si>
  <si>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</si>
  <si>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</si>
  <si>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</si>
  <si>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</si>
  <si>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</si>
  <si>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</si>
  <si>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</si>
  <si>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</si>
  <si>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</si>
  <si>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</si>
  <si>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</si>
  <si>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</si>
  <si>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</si>
  <si>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</si>
  <si>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</si>
  <si>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</si>
  <si>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</si>
  <si>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</si>
  <si>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</si>
  <si>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</si>
  <si>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</si>
  <si>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</si>
  <si>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</si>
  <si>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</si>
  <si>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</si>
  <si>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</si>
  <si>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</si>
  <si>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</si>
  <si>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</si>
  <si>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</si>
  <si>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</si>
  <si>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</si>
  <si>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</si>
  <si>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</si>
  <si>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</si>
  <si>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</si>
  <si>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</si>
  <si>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</si>
  <si>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</si>
  <si>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</si>
  <si>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</si>
  <si>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</si>
  <si>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</si>
  <si>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</si>
  <si>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</si>
  <si>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</si>
  <si>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</si>
  <si>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</si>
  <si>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</si>
  <si>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</si>
  <si>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</si>
  <si>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</si>
  <si>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</si>
  <si>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</si>
  <si>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</si>
  <si>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</si>
  <si>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</si>
  <si>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</si>
  <si>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</si>
  <si>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</si>
  <si>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</si>
  <si>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</si>
  <si>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</si>
  <si>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</si>
  <si>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</si>
  <si>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</si>
  <si>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</si>
  <si>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</si>
  <si>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</si>
  <si>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</si>
  <si>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</si>
  <si>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</si>
  <si>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</si>
  <si>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</si>
  <si>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</si>
  <si>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</si>
  <si>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</si>
  <si>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</si>
  <si>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</si>
  <si>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</si>
  <si>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</si>
  <si>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</si>
  <si>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</si>
  <si>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</si>
  <si>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</si>
  <si>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</si>
  <si>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</si>
  <si>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</si>
  <si>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</si>
  <si>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</si>
  <si>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</si>
  <si>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</si>
  <si>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</si>
  <si>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</si>
  <si>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</si>
  <si>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</si>
  <si>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</si>
  <si>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</si>
  <si>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</si>
  <si>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</si>
  <si>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</si>
  <si>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</si>
  <si>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</si>
  <si>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</si>
  <si>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</si>
  <si>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</si>
  <si>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</si>
  <si>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</si>
  <si>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</si>
  <si>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</si>
  <si>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</si>
  <si>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</si>
  <si>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</si>
  <si>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</si>
  <si>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</si>
  <si>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</si>
  <si>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</si>
  <si>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</si>
  <si>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</si>
  <si>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</si>
  <si>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</si>
  <si>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</si>
  <si>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</si>
  <si>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</si>
  <si>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</si>
  <si>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</si>
  <si>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</si>
  <si>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</si>
  <si>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</si>
  <si>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</si>
  <si>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</si>
  <si>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</si>
  <si>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</si>
  <si>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</si>
  <si>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</si>
  <si>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</si>
  <si>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</si>
  <si>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</si>
  <si>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</si>
  <si>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</si>
  <si>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</si>
  <si>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</si>
  <si>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</si>
  <si>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</si>
  <si>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</si>
  <si>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</si>
  <si>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</si>
  <si>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</si>
  <si>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</si>
  <si>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</si>
  <si>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</si>
  <si>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</si>
  <si>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</si>
  <si>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</si>
  <si>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</si>
  <si>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</si>
  <si>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</si>
  <si>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</si>
  <si>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</si>
  <si>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</si>
  <si>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</si>
  <si>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</si>
  <si>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</si>
  <si>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</si>
  <si>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</si>
  <si>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</si>
  <si>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</si>
  <si>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</si>
  <si>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</si>
  <si>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</si>
  <si>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</si>
  <si>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</si>
  <si>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</si>
  <si>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</si>
  <si>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</si>
  <si>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</si>
  <si>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</si>
  <si>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</si>
  <si>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</si>
  <si>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</si>
  <si>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</si>
  <si>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</si>
  <si>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</si>
  <si>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</si>
  <si>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</si>
  <si>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</si>
  <si>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</si>
  <si>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</si>
  <si>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</si>
  <si>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</si>
  <si>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</si>
  <si>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</si>
  <si>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</si>
  <si>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</si>
  <si>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</si>
  <si>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</si>
  <si>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</si>
  <si>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</si>
  <si>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</si>
  <si>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</si>
  <si>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</si>
  <si>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</si>
  <si>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</si>
  <si>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</si>
  <si>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</si>
  <si>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</si>
  <si>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</si>
  <si>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</si>
  <si>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</si>
  <si>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</si>
  <si>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</si>
  <si>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</si>
  <si>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</si>
  <si>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</si>
  <si>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</si>
  <si>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</si>
  <si>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</si>
  <si>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</si>
  <si>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</si>
  <si>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</si>
  <si>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</si>
  <si>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</si>
  <si>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</si>
  <si>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</si>
  <si>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</si>
  <si>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</si>
  <si>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</si>
  <si>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</si>
  <si>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</si>
  <si>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</si>
  <si>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</si>
  <si>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</si>
  <si>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</si>
  <si>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</si>
  <si>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</si>
  <si>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</si>
  <si>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</si>
  <si>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</si>
  <si>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</si>
  <si>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</si>
  <si>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</si>
  <si>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</si>
  <si>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</si>
  <si>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</si>
  <si>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</si>
  <si>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</si>
  <si>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</si>
  <si>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</si>
  <si>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</si>
  <si>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</si>
  <si>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</si>
  <si>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</si>
  <si>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</si>
  <si>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</si>
  <si>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</si>
  <si>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</si>
  <si>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</si>
  <si>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</si>
  <si>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</si>
  <si>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</si>
  <si>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</si>
  <si>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</si>
  <si>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</si>
  <si>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</si>
  <si>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</si>
  <si>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</si>
  <si>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</si>
  <si>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</si>
  <si>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</si>
  <si>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</si>
  <si>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</si>
  <si>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</si>
  <si>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</si>
  <si>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</si>
  <si>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</si>
  <si>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</si>
  <si>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</si>
  <si>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</si>
  <si>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</si>
  <si>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</si>
  <si>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</si>
  <si>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</si>
  <si>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</si>
  <si>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</si>
  <si>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</si>
  <si>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</si>
  <si>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</si>
  <si>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</si>
  <si>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</si>
  <si>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</si>
  <si>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</si>
  <si>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</si>
  <si>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</si>
  <si>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</si>
  <si>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</si>
  <si>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</si>
  <si>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</si>
  <si>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</si>
  <si>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</si>
  <si>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</si>
  <si>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</si>
  <si>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</si>
  <si>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</si>
  <si>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</si>
  <si>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</si>
  <si>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</si>
  <si>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</si>
  <si>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</si>
  <si>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</si>
  <si>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</si>
  <si>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</si>
  <si>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</si>
  <si>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</si>
  <si>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</si>
  <si>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</si>
  <si>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</si>
  <si>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</si>
  <si>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</si>
  <si>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</si>
  <si>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</si>
  <si>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</si>
  <si>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</si>
  <si>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</si>
  <si>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</si>
  <si>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</si>
  <si>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</si>
  <si>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</si>
  <si>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</si>
  <si>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</si>
  <si>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</si>
  <si>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</si>
  <si>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</si>
  <si>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</si>
  <si>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</si>
  <si>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</si>
  <si>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</si>
  <si>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</si>
  <si>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</si>
  <si>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</si>
  <si>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</si>
  <si>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</si>
  <si>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</si>
  <si>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</si>
  <si>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</si>
  <si>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</si>
  <si>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</si>
  <si>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</si>
  <si>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</si>
  <si>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</si>
  <si>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</si>
  <si>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</si>
  <si>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</si>
  <si>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</si>
  <si>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</si>
  <si>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</si>
  <si>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</si>
  <si>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</si>
  <si>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</si>
  <si>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</si>
  <si>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</si>
  <si>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</si>
  <si>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</si>
  <si>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</si>
  <si>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</si>
  <si>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</si>
  <si>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</si>
  <si>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</si>
  <si>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</si>
  <si>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</si>
  <si>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</si>
  <si>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</si>
  <si>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</si>
  <si>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</si>
  <si>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</si>
  <si>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</si>
  <si>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</si>
  <si>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</si>
  <si>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</si>
  <si>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</si>
  <si>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</si>
  <si>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</si>
  <si>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</si>
  <si>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</si>
  <si>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</si>
  <si>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</si>
  <si>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</si>
  <si>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</si>
  <si>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</si>
  <si>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</si>
  <si>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</si>
  <si>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</si>
  <si>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</si>
  <si>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</si>
  <si>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</si>
  <si>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</si>
  <si>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</si>
  <si>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</si>
  <si>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</si>
  <si>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</si>
  <si>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</si>
  <si>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</si>
  <si>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</si>
  <si>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</si>
  <si>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</si>
  <si>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</si>
  <si>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</si>
  <si>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</si>
  <si>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</si>
  <si>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</si>
  <si>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</si>
  <si>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</si>
  <si>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</si>
  <si>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</si>
  <si>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</si>
  <si>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</si>
  <si>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</si>
  <si>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</si>
  <si>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</si>
  <si>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</si>
  <si>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</si>
  <si>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</si>
  <si>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</si>
  <si>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</si>
  <si>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</si>
  <si>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</si>
  <si>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</si>
  <si>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</si>
  <si>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</si>
  <si>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</si>
  <si>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</si>
  <si>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</si>
  <si>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</si>
  <si>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</si>
  <si>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</si>
  <si>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</si>
  <si>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</si>
  <si>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</si>
  <si>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</si>
  <si>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</si>
  <si>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</si>
  <si>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</si>
  <si>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</si>
  <si>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</si>
  <si>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</si>
  <si>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</si>
  <si>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</si>
  <si>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</si>
  <si>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</si>
  <si>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</si>
  <si>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</si>
  <si>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</si>
  <si>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</si>
  <si>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</si>
  <si>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</si>
  <si>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</si>
  <si>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</si>
  <si>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</si>
  <si>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</si>
  <si>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</si>
  <si>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</si>
  <si>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</si>
  <si>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</si>
  <si>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</si>
  <si>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</si>
  <si>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</si>
  <si>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</si>
  <si>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</si>
  <si>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</si>
  <si>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</si>
  <si>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</si>
  <si>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</si>
  <si>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</si>
  <si>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</si>
  <si>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</si>
  <si>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</si>
  <si>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</si>
  <si>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</si>
  <si>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</si>
  <si>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</si>
  <si>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</si>
  <si>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</si>
  <si>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</si>
  <si>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</si>
  <si>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</si>
  <si>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</si>
  <si>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</si>
  <si>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</si>
  <si>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</si>
  <si>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</si>
  <si>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</si>
  <si>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</si>
  <si>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</si>
  <si>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</si>
  <si>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</si>
  <si>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</si>
  <si>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</si>
  <si>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</si>
  <si>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</si>
  <si>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</si>
  <si>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</si>
  <si>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</si>
  <si>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</si>
  <si>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</si>
  <si>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</si>
  <si>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</si>
  <si>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</si>
  <si>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</si>
  <si>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</si>
  <si>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</si>
  <si>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</si>
  <si>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</si>
  <si>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</si>
  <si>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</si>
  <si>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</si>
  <si>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</si>
  <si>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</si>
  <si>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</si>
  <si>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</si>
  <si>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</si>
  <si>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</si>
  <si>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</si>
  <si>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</si>
  <si>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</si>
  <si>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</si>
  <si>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</si>
  <si>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</si>
  <si>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</si>
  <si>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</si>
  <si>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</si>
  <si>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</si>
  <si>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</si>
  <si>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</si>
  <si>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</si>
  <si>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</si>
  <si>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</si>
  <si>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</si>
  <si>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</si>
  <si>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</si>
  <si>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</si>
  <si>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</si>
  <si>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</si>
  <si>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</si>
  <si>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</si>
  <si>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</si>
  <si>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</si>
  <si>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</si>
  <si>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</si>
  <si>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</si>
  <si>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</si>
  <si>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</si>
  <si>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</si>
  <si>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</si>
  <si>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</si>
  <si>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</si>
  <si>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</si>
  <si>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</si>
  <si>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</si>
  <si>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</si>
  <si>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</si>
  <si>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</si>
  <si>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</si>
  <si>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</si>
  <si>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</si>
  <si>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</si>
  <si>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</si>
  <si>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</si>
  <si>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</si>
  <si>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</si>
  <si>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</si>
  <si>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</si>
  <si>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</si>
  <si>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</si>
  <si>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</si>
  <si>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</si>
  <si>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</si>
  <si>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</si>
  <si>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</si>
  <si>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</si>
  <si>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</si>
  <si>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</si>
  <si>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</si>
  <si>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</si>
  <si>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</si>
  <si>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</si>
  <si>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</si>
  <si>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</si>
  <si>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</si>
  <si>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</si>
  <si>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</si>
  <si>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</si>
  <si>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</si>
  <si>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</si>
  <si>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</si>
  <si>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</si>
  <si>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</si>
  <si>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</si>
  <si>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</si>
  <si>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</si>
  <si>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</si>
  <si>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</si>
  <si>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</si>
  <si>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</si>
  <si>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</si>
  <si>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</si>
  <si>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</si>
  <si>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</si>
  <si>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</si>
  <si>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</si>
  <si>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</si>
  <si>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</si>
  <si>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</si>
  <si>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</si>
  <si>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</si>
  <si>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</si>
  <si>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</si>
  <si>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</si>
  <si>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</si>
  <si>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</si>
  <si>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</si>
  <si>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</si>
  <si>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</si>
  <si>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</si>
  <si>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</si>
  <si>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</si>
  <si>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</si>
  <si>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</si>
  <si>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</si>
  <si>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</si>
  <si>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</si>
  <si>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</si>
  <si>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</si>
  <si>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</si>
  <si>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</si>
  <si>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</si>
  <si>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</si>
  <si>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</si>
  <si>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</si>
  <si>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</si>
  <si>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</si>
  <si>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</si>
  <si>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</si>
  <si>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</si>
  <si>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</si>
  <si>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</si>
  <si>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</si>
  <si>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</si>
  <si>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</si>
  <si>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</si>
  <si>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</si>
  <si>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</si>
  <si>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</si>
  <si>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</si>
  <si>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</si>
  <si>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</si>
  <si>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</si>
  <si>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</si>
  <si>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</si>
  <si>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</si>
  <si>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</si>
  <si>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</si>
  <si>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</si>
  <si>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</si>
  <si>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</si>
  <si>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</si>
  <si>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</si>
  <si>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</si>
  <si>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</si>
  <si>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</si>
  <si>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</si>
  <si>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</si>
  <si>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</si>
  <si>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</si>
  <si>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</si>
  <si>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</si>
  <si>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</si>
  <si>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</si>
  <si>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</si>
  <si>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</si>
  <si>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</si>
  <si>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</si>
  <si>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</si>
  <si>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</si>
  <si>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</si>
  <si>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</si>
  <si>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</si>
  <si>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</si>
  <si>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</si>
  <si>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</si>
  <si>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</si>
  <si>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</si>
  <si>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</si>
  <si>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</si>
  <si>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</si>
  <si>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</si>
  <si>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</si>
  <si>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</si>
  <si>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</si>
  <si>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</si>
  <si>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</si>
  <si>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</si>
  <si>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</si>
  <si>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</si>
  <si>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</si>
  <si>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</si>
  <si>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</si>
  <si>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</si>
  <si>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</si>
  <si>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</si>
  <si>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</si>
  <si>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</si>
  <si>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</si>
  <si>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</si>
  <si>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</si>
  <si>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</si>
  <si>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</si>
  <si>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</si>
  <si>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</si>
  <si>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</si>
  <si>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</si>
  <si>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</si>
  <si>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</si>
  <si>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</si>
  <si>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</si>
  <si>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</si>
  <si>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</si>
  <si>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</si>
  <si>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</si>
  <si>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</si>
  <si>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</si>
  <si>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</si>
  <si>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</si>
  <si>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</si>
  <si>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</si>
  <si>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</si>
  <si>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</si>
  <si>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</si>
  <si>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</si>
  <si>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</si>
  <si>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</si>
  <si>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</si>
  <si>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</si>
  <si>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</si>
  <si>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</si>
  <si>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</si>
  <si>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</si>
  <si>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</si>
  <si>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</si>
  <si>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</si>
  <si>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</si>
  <si>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</si>
  <si>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</si>
  <si>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</si>
  <si>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</si>
  <si>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</si>
  <si>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</si>
  <si>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</si>
  <si>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</si>
  <si>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</si>
  <si>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</si>
  <si>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</si>
  <si>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</si>
  <si>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</si>
  <si>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</si>
  <si>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</si>
  <si>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</si>
  <si>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</si>
  <si>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</si>
  <si>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</si>
  <si>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</si>
  <si>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</si>
  <si>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</si>
  <si>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</si>
  <si>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</si>
  <si>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</si>
  <si>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</si>
  <si>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</si>
  <si>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</si>
  <si>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</si>
  <si>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</si>
  <si>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</si>
  <si>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</si>
  <si>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</si>
  <si>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</si>
  <si>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</si>
  <si>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</si>
  <si>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</si>
  <si>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</si>
  <si>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</si>
  <si>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</si>
  <si>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</si>
  <si>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</si>
  <si>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</si>
  <si>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</si>
  <si>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</si>
  <si>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</si>
  <si>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</si>
  <si>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</si>
  <si>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</si>
  <si>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</si>
  <si>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</si>
  <si>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</si>
  <si>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</si>
  <si>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</si>
  <si>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</si>
  <si>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</si>
  <si>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</si>
  <si>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</si>
  <si>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</si>
  <si>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</si>
  <si>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</si>
  <si>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</si>
  <si>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</si>
  <si>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</si>
  <si>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</si>
  <si>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</si>
  <si>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</si>
  <si>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</si>
  <si>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</si>
  <si>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</si>
  <si>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</si>
  <si>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</si>
  <si>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</si>
  <si>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</si>
  <si>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</si>
  <si>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</si>
  <si>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</si>
  <si>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</si>
  <si>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</si>
  <si>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</si>
  <si>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</si>
  <si>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</si>
  <si>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</si>
  <si>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</si>
  <si>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</si>
  <si>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</si>
  <si>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</si>
  <si>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</si>
  <si>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</si>
  <si>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</si>
  <si>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</si>
  <si>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</si>
  <si>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</si>
  <si>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</si>
  <si>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</si>
  <si>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</si>
  <si>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</si>
  <si>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</si>
  <si>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</si>
  <si>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</si>
  <si>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</si>
  <si>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</si>
  <si>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</si>
  <si>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</si>
  <si>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</si>
  <si>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</si>
  <si>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</si>
  <si>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</si>
  <si>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</si>
  <si>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</si>
  <si>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</si>
  <si>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</si>
  <si>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</si>
  <si>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</si>
  <si>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</si>
  <si>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</si>
  <si>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</si>
  <si>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</si>
  <si>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</si>
  <si>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</si>
  <si>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</si>
  <si>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</si>
  <si>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</si>
  <si>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</si>
  <si>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</si>
  <si>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</si>
  <si>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</si>
  <si>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</si>
  <si>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</si>
  <si>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</si>
  <si>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</si>
  <si>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</si>
  <si>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</si>
  <si>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</si>
  <si>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</si>
  <si>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</si>
  <si>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</si>
  <si>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</si>
  <si>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</si>
  <si>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</si>
  <si>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</si>
  <si>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</si>
  <si>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</si>
  <si>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</si>
  <si>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</si>
  <si>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</si>
  <si>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</si>
  <si>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</si>
  <si>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</si>
  <si>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</si>
  <si>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</si>
  <si>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</si>
  <si>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</si>
  <si>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</si>
  <si>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</si>
  <si>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</si>
  <si>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</si>
  <si>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</si>
  <si>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</si>
  <si>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</si>
  <si>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</si>
  <si>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</si>
  <si>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</si>
  <si>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</si>
  <si>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</si>
  <si>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</si>
  <si>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</si>
  <si>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</si>
  <si>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</si>
  <si>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</si>
  <si>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</si>
  <si>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</si>
  <si>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</si>
  <si>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</si>
  <si>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</si>
  <si>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</si>
  <si>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</si>
  <si>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</si>
  <si>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</si>
  <si>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</si>
  <si>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</si>
  <si>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</si>
  <si>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</si>
  <si>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</si>
  <si>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</si>
  <si>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</si>
  <si>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</si>
  <si>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</si>
  <si>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</si>
  <si>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</si>
  <si>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</si>
  <si>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</si>
  <si>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</si>
  <si>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</si>
  <si>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</si>
  <si>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</si>
  <si>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</si>
  <si>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</si>
  <si>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</si>
  <si>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</si>
  <si>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</si>
  <si>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</si>
  <si>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</si>
  <si>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</si>
  <si>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</si>
  <si>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</si>
  <si>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</si>
  <si>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</si>
  <si>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</si>
  <si>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</si>
  <si>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</si>
  <si>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</si>
  <si>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</si>
  <si>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</si>
  <si>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</si>
  <si>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</si>
  <si>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</si>
  <si>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</si>
  <si>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</si>
  <si>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</si>
  <si>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</si>
  <si>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</si>
  <si>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</si>
  <si>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</si>
  <si>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</si>
  <si>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</si>
  <si>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</si>
  <si>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</si>
  <si>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</si>
  <si>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</si>
  <si>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</si>
  <si>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</si>
  <si>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</si>
  <si>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</si>
  <si>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</si>
  <si>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</si>
  <si>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</si>
  <si>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</si>
  <si>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</si>
  <si>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</si>
  <si>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</si>
  <si>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</si>
  <si>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</si>
  <si>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</si>
  <si>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</si>
  <si>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</si>
  <si>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</si>
  <si>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</si>
  <si>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</si>
  <si>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</si>
  <si>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</si>
  <si>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</si>
  <si>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</si>
  <si>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</si>
  <si>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</si>
  <si>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</si>
  <si>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</si>
  <si>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</si>
  <si>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</si>
  <si>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</si>
  <si>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</si>
  <si>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</si>
  <si>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</si>
  <si>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</si>
  <si>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</si>
  <si>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</si>
  <si>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</si>
  <si>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</si>
  <si>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</si>
  <si>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</si>
  <si>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</si>
  <si>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</si>
  <si>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</si>
  <si>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</si>
  <si>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</si>
  <si>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</si>
  <si>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</si>
  <si>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</si>
  <si>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</si>
  <si>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</si>
  <si>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</si>
  <si>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</si>
  <si>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</si>
  <si>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</si>
  <si>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</si>
  <si>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</si>
  <si>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</si>
  <si>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</si>
  <si>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</si>
  <si>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</si>
  <si>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</si>
  <si>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</si>
  <si>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</si>
  <si>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</si>
  <si>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</si>
  <si>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</si>
  <si>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</si>
  <si>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</si>
  <si>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</si>
  <si>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</si>
  <si>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</si>
  <si>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</si>
  <si>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</si>
  <si>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</si>
  <si>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</si>
  <si>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</si>
  <si>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</si>
  <si>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</si>
  <si>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</si>
  <si>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</si>
  <si>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</si>
  <si>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</si>
  <si>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</si>
  <si>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</si>
  <si>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</si>
  <si>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</si>
  <si>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</si>
  <si>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</si>
  <si>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</si>
  <si>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</si>
  <si>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</si>
  <si>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</si>
  <si>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</si>
  <si>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</si>
  <si>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</si>
  <si>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</si>
  <si>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</si>
  <si>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</si>
  <si>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</si>
  <si>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</si>
  <si>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</si>
  <si>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</si>
  <si>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</si>
  <si>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</si>
  <si>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</si>
  <si>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</si>
  <si>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</si>
  <si>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</si>
  <si>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</si>
  <si>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</si>
  <si>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</si>
  <si>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</si>
  <si>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</si>
  <si>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</si>
  <si>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</si>
  <si>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</si>
  <si>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</si>
  <si>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</si>
  <si>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</si>
  <si>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</si>
  <si>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</si>
  <si>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</si>
  <si>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</si>
  <si>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</si>
  <si>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</si>
  <si>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</si>
  <si>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</si>
  <si>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</si>
  <si>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</si>
  <si>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</si>
  <si>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</si>
  <si>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</si>
  <si>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</si>
  <si>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</si>
  <si>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</si>
  <si>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</si>
  <si>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</si>
  <si>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</si>
  <si>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</si>
  <si>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</si>
  <si>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</si>
  <si>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</si>
  <si>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</si>
  <si>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</si>
  <si>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</si>
  <si>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</si>
  <si>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</si>
  <si>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</si>
  <si>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</si>
  <si>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</si>
  <si>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</si>
  <si>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</si>
  <si>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</si>
  <si>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</si>
  <si>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</si>
  <si>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</si>
  <si>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</si>
  <si>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</si>
  <si>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</si>
  <si>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</si>
  <si>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</si>
  <si>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</si>
  <si>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</si>
  <si>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</si>
  <si>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</si>
  <si>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</si>
  <si>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</si>
  <si>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</si>
  <si>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</si>
  <si>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</si>
  <si>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</si>
  <si>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</si>
  <si>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</si>
  <si>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</si>
  <si>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</si>
  <si>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</si>
  <si>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</si>
  <si>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</si>
  <si>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</si>
  <si>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</si>
  <si>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</si>
  <si>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</si>
  <si>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</si>
  <si>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</si>
  <si>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</si>
  <si>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</si>
  <si>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</si>
  <si>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</si>
  <si>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</si>
  <si>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</si>
  <si>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</si>
  <si>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</si>
  <si>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</si>
  <si>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</si>
  <si>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</si>
  <si>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</si>
  <si>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</si>
  <si>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</si>
  <si>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</si>
  <si>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</si>
  <si>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</si>
  <si>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</si>
  <si>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</si>
  <si>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</si>
  <si>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</si>
  <si>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</si>
  <si>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</si>
  <si>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</si>
  <si>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</si>
  <si>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</si>
  <si>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</si>
  <si>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</si>
  <si>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</si>
  <si>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</si>
  <si>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</si>
  <si>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</si>
  <si>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</si>
  <si>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</si>
  <si>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</si>
  <si>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</si>
  <si>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</si>
  <si>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</si>
  <si>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</si>
  <si>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</si>
  <si>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</si>
  <si>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</si>
  <si>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</si>
  <si>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</si>
  <si>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</si>
  <si>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</si>
  <si>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</si>
  <si>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</si>
  <si>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</si>
  <si>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</si>
  <si>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</si>
  <si>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</si>
  <si>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</si>
  <si>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</si>
  <si>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</si>
  <si>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</si>
  <si>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</si>
  <si>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</si>
  <si>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</si>
  <si>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</si>
  <si>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</si>
  <si>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</si>
  <si>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</si>
  <si>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</si>
  <si>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</si>
  <si>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</si>
  <si>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</si>
  <si>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</si>
  <si>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</si>
  <si>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</si>
  <si>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</si>
  <si>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</si>
  <si>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</si>
  <si>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</si>
  <si>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</si>
  <si>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</si>
  <si>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</si>
  <si>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</si>
  <si>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</si>
  <si>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</si>
  <si>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</si>
  <si>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</si>
  <si>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</si>
  <si>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</si>
  <si>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</si>
  <si>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</si>
  <si>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</si>
  <si>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</si>
  <si>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</si>
  <si>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</si>
  <si>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</si>
  <si>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</si>
  <si>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</si>
  <si>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</si>
  <si>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</si>
  <si>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</si>
  <si>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</si>
  <si>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</si>
  <si>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</si>
  <si>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</si>
  <si>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</si>
  <si>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</si>
  <si>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</si>
  <si>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</si>
  <si>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</si>
  <si>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</si>
  <si>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</si>
  <si>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</si>
  <si>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</si>
  <si>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</si>
  <si>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</si>
  <si>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</si>
  <si>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</si>
  <si>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</si>
  <si>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</si>
  <si>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</si>
  <si>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</si>
  <si>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</si>
  <si>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</si>
  <si>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</si>
  <si>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</si>
  <si>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</si>
  <si>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</si>
  <si>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</si>
  <si>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</si>
  <si>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</si>
  <si>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</si>
  <si>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</si>
  <si>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</si>
  <si>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</si>
  <si>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</si>
  <si>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</si>
  <si>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</si>
  <si>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</si>
  <si>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</si>
  <si>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</si>
  <si>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</si>
  <si>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</si>
  <si>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</si>
  <si>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</si>
  <si>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</si>
  <si>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</si>
  <si>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</si>
  <si>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</si>
  <si>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</si>
  <si>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</si>
  <si>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</si>
  <si>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</si>
  <si>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</si>
  <si>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</si>
  <si>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</si>
  <si>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</si>
  <si>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</si>
  <si>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</si>
  <si>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</si>
  <si>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</si>
  <si>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</si>
  <si>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</si>
  <si>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</si>
  <si>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</si>
  <si>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</si>
  <si>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</si>
  <si>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</si>
  <si>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</si>
  <si>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</si>
  <si>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</si>
  <si>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</si>
  <si>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</si>
  <si>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</si>
  <si>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</si>
  <si>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</si>
  <si>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</si>
  <si>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</si>
  <si>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</si>
  <si>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</si>
  <si>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</si>
  <si>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</si>
  <si>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</si>
  <si>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</si>
  <si>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</si>
  <si>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</si>
  <si>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</si>
  <si>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</si>
  <si>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</si>
  <si>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</si>
  <si>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</si>
  <si>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</si>
  <si>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</si>
  <si>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</si>
  <si>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</si>
  <si>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</si>
  <si>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</si>
  <si>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</si>
  <si>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</si>
  <si>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</si>
  <si>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</si>
  <si>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</si>
  <si>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</si>
  <si>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</si>
  <si>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</si>
  <si>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</si>
  <si>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</si>
  <si>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</si>
  <si>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</si>
  <si>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</si>
  <si>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</si>
  <si>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</si>
  <si>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</si>
  <si>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</si>
  <si>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</si>
  <si>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</si>
  <si>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</si>
  <si>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</si>
  <si>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</si>
  <si>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</si>
  <si>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</si>
  <si>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</si>
  <si>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</si>
  <si>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</si>
  <si>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</si>
  <si>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</si>
  <si>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</si>
  <si>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</si>
  <si>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</si>
  <si>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</si>
  <si>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</si>
  <si>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</si>
  <si>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</si>
  <si>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</si>
  <si>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</si>
  <si>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</si>
  <si>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</si>
  <si>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</si>
  <si>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</si>
  <si>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</si>
  <si>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</si>
  <si>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</si>
  <si>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</si>
  <si>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</si>
  <si>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</si>
  <si>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</si>
  <si>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</si>
  <si>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</si>
  <si>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</si>
  <si>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</si>
  <si>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</si>
  <si>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</si>
  <si>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</si>
  <si>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</si>
  <si>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</si>
  <si>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</si>
  <si>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</si>
  <si>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</si>
  <si>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</si>
  <si>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</si>
  <si>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</si>
  <si>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</si>
  <si>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</si>
  <si>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</si>
  <si>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</si>
  <si>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</si>
  <si>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</si>
  <si>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</si>
  <si>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</si>
  <si>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</si>
  <si>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</si>
  <si>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</si>
  <si>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</si>
  <si>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</si>
  <si>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</si>
  <si>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</si>
  <si>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</si>
  <si>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</si>
  <si>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</si>
  <si>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</si>
  <si>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</si>
  <si>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</si>
  <si>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</si>
  <si>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</si>
  <si>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</si>
  <si>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</si>
  <si>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</si>
  <si>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</si>
  <si>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</si>
  <si>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</si>
  <si>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</si>
  <si>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</si>
  <si>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</si>
  <si>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</si>
  <si>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</si>
  <si>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</si>
  <si>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</si>
  <si>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</si>
  <si>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</si>
  <si>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</si>
  <si>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</si>
  <si>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</si>
  <si>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</si>
  <si>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</si>
  <si>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</si>
  <si>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</si>
  <si>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</si>
  <si>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</si>
  <si>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</si>
  <si>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</si>
  <si>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</si>
  <si>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</si>
  <si>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</si>
  <si>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</si>
  <si>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</si>
  <si>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</si>
  <si>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</si>
  <si>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</si>
  <si>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</si>
  <si>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</si>
  <si>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</si>
  <si>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</si>
  <si>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</si>
  <si>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</si>
  <si>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</si>
  <si>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</si>
  <si>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</si>
  <si>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</si>
  <si>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</si>
  <si>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</si>
  <si>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</si>
  <si>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</si>
  <si>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</si>
  <si>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</si>
  <si>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</si>
  <si>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</si>
  <si>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</si>
  <si>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</si>
  <si>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</si>
  <si>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</si>
  <si>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</si>
  <si>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</si>
  <si>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</si>
  <si>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</si>
  <si>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</si>
  <si>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</si>
  <si>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</si>
  <si>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</si>
  <si>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</si>
  <si>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</si>
  <si>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</si>
  <si>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</si>
  <si>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</si>
  <si>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</si>
  <si>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</si>
  <si>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</si>
  <si>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</si>
  <si>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</si>
  <si>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</si>
  <si>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</si>
  <si>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</si>
  <si>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</si>
  <si>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</si>
  <si>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</si>
  <si>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</si>
  <si>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</si>
  <si>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</si>
  <si>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</si>
  <si>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</si>
  <si>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</si>
  <si>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</si>
  <si>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</si>
  <si>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</si>
  <si>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</si>
  <si>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</si>
  <si>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</si>
  <si>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</si>
  <si>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</si>
  <si>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</si>
  <si>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</si>
  <si>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</si>
  <si>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</si>
  <si>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</si>
  <si>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</si>
  <si>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</si>
  <si>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</si>
  <si>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</si>
  <si>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</si>
  <si>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</si>
  <si>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</si>
  <si>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</si>
  <si>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</si>
  <si>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</si>
  <si>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</si>
  <si>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</si>
  <si>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</si>
  <si>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</si>
  <si>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</si>
  <si>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</si>
  <si>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</si>
  <si>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</si>
  <si>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</si>
  <si>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</si>
  <si>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</si>
  <si>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</si>
  <si>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</si>
  <si>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</si>
  <si>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</si>
  <si>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</si>
  <si>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</si>
  <si>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</si>
  <si>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</si>
  <si>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</si>
  <si>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</si>
  <si>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</si>
  <si>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</si>
  <si>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</si>
  <si>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</si>
  <si>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</si>
  <si>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</si>
  <si>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</si>
  <si>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</si>
  <si>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</si>
  <si>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</si>
  <si>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</si>
  <si>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</si>
  <si>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</si>
  <si>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</si>
  <si>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</si>
  <si>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</si>
  <si>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</si>
  <si>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</si>
  <si>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</si>
  <si>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</si>
  <si>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</si>
  <si>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</si>
  <si>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</si>
  <si>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</si>
  <si>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</si>
  <si>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</si>
  <si>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</si>
  <si>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</si>
  <si>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</si>
  <si>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</si>
  <si>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</si>
  <si>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</si>
  <si>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</si>
  <si>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</si>
  <si>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</si>
  <si>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</si>
  <si>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</si>
  <si>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</si>
  <si>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</si>
  <si>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</si>
  <si>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</si>
  <si>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</si>
  <si>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</si>
  <si>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</si>
  <si>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</si>
  <si>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</si>
  <si>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</si>
  <si>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</si>
  <si>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</si>
  <si>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</si>
  <si>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</si>
  <si>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</si>
  <si>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</si>
  <si>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</si>
  <si>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</si>
  <si>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</si>
  <si>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</si>
  <si>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</si>
  <si>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</si>
  <si>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</si>
  <si>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</si>
  <si>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</si>
  <si>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</si>
  <si>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</si>
  <si>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</si>
  <si>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</si>
  <si>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</si>
  <si>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</si>
  <si>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</si>
  <si>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</si>
  <si>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</si>
  <si>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</si>
  <si>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</si>
  <si>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</si>
  <si>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</si>
  <si>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</si>
  <si>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</si>
  <si>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</si>
  <si>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</si>
  <si>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</si>
  <si>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</si>
  <si>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</si>
  <si>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</si>
  <si>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</si>
  <si>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</si>
  <si>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</si>
  <si>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</si>
  <si>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</si>
  <si>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</si>
  <si>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</si>
  <si>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</si>
  <si>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</si>
  <si>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</si>
  <si>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</si>
  <si>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</si>
  <si>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</si>
  <si>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</si>
  <si>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</si>
  <si>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</si>
  <si>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</si>
  <si>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</si>
  <si>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</si>
  <si>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</si>
  <si>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</si>
  <si>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</si>
  <si>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</si>
  <si>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</si>
  <si>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</si>
  <si>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</si>
  <si>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</si>
  <si>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</si>
  <si>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</si>
  <si>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</si>
  <si>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</si>
  <si>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</si>
  <si>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</si>
  <si>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</si>
  <si>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</si>
  <si>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</si>
  <si>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</si>
  <si>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</si>
  <si>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</si>
  <si>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</si>
  <si>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</si>
  <si>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</si>
  <si>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</si>
  <si>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</si>
  <si>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</si>
  <si>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</si>
  <si>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</si>
  <si>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</si>
  <si>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</si>
  <si>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</si>
  <si>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</si>
  <si>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</si>
  <si>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</si>
  <si>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</si>
  <si>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</si>
  <si>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</si>
  <si>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</si>
  <si>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</si>
  <si>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</si>
  <si>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</si>
  <si>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</si>
  <si>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</si>
  <si>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</si>
  <si>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</si>
  <si>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</si>
  <si>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</si>
  <si>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</si>
  <si>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</si>
  <si>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</si>
  <si>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</si>
  <si>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</si>
  <si>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</si>
  <si>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</si>
  <si>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</si>
  <si>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</si>
  <si>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</si>
  <si>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</si>
  <si>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</si>
  <si>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</si>
  <si>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</si>
  <si>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</si>
  <si>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</si>
  <si>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</si>
  <si>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</si>
  <si>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</si>
  <si>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</si>
  <si>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</si>
  <si>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</si>
  <si>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</si>
  <si>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</si>
  <si>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</si>
  <si>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</si>
  <si>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</si>
  <si>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</si>
  <si>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</si>
  <si>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</si>
  <si>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</si>
  <si>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</si>
  <si>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</si>
  <si>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</si>
  <si>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</si>
  <si>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</si>
  <si>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</si>
  <si>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</si>
  <si>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</si>
  <si>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</si>
  <si>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</si>
  <si>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</si>
  <si>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</si>
  <si>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</si>
  <si>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</si>
  <si>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</si>
  <si>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</si>
  <si>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</si>
  <si>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</si>
  <si>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</si>
  <si>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</si>
  <si>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</si>
  <si>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</si>
  <si>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</si>
  <si>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</si>
  <si>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</si>
  <si>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</si>
  <si>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</si>
  <si>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</si>
  <si>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</si>
  <si>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</si>
  <si>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</si>
  <si>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</si>
  <si>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</si>
  <si>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</si>
  <si>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</si>
  <si>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</si>
  <si>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</si>
  <si>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</si>
  <si>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</si>
  <si>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</si>
  <si>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</si>
  <si>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</si>
  <si>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</si>
  <si>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</si>
  <si>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</si>
  <si>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</si>
  <si>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</si>
  <si>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</si>
  <si>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</si>
  <si>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</si>
  <si>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</si>
  <si>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</si>
  <si>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</si>
  <si>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</si>
  <si>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</si>
  <si>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</si>
  <si>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</si>
  <si>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</si>
  <si>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</si>
  <si>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</si>
  <si>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</si>
  <si>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</si>
  <si>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</si>
  <si>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</si>
  <si>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</si>
  <si>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</si>
  <si>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</si>
  <si>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</si>
  <si>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</si>
  <si>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</si>
  <si>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</si>
  <si>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</si>
  <si>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</si>
  <si>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</si>
  <si>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</si>
  <si>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</si>
  <si>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</si>
  <si>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</si>
  <si>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</si>
  <si>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</si>
  <si>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</si>
  <si>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</si>
  <si>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</si>
  <si>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</si>
  <si>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</si>
  <si>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</si>
  <si>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</si>
  <si>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</si>
  <si>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</si>
  <si>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</si>
  <si>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</si>
  <si>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</si>
  <si>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</si>
  <si>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</si>
  <si>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</si>
  <si>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</si>
  <si>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</si>
  <si>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</si>
  <si>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</si>
  <si>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</si>
  <si>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</si>
  <si>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</si>
  <si>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</si>
  <si>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</si>
  <si>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</si>
  <si>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</si>
  <si>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</si>
  <si>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</si>
  <si>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</si>
  <si>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</si>
  <si>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</si>
  <si>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</si>
  <si>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</si>
  <si>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</si>
  <si>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</si>
  <si>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</si>
  <si>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</si>
  <si>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</si>
  <si>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</si>
  <si>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</si>
  <si>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</si>
  <si>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</si>
  <si>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</si>
  <si>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</si>
  <si>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</si>
  <si>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</si>
  <si>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</si>
  <si>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</si>
  <si>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</si>
  <si>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</si>
  <si>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</si>
  <si>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</si>
  <si>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</si>
  <si>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</si>
  <si>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</si>
  <si>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</si>
  <si>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</si>
  <si>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</si>
  <si>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</si>
  <si>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</si>
  <si>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</si>
  <si>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</si>
  <si>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</si>
  <si>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</si>
  <si>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</si>
  <si>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</si>
  <si>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</si>
  <si>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</si>
  <si>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</si>
  <si>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</si>
  <si>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</si>
  <si>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</si>
  <si>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</si>
  <si>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</si>
  <si>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</si>
  <si>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</si>
  <si>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</si>
  <si>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</si>
  <si>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</si>
  <si>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</si>
  <si>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</si>
  <si>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</si>
  <si>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</si>
  <si>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</si>
  <si>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</si>
  <si>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</si>
  <si>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</si>
  <si>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</si>
  <si>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</si>
  <si>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</si>
  <si>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</si>
  <si>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</si>
  <si>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</si>
  <si>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</si>
  <si>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</si>
  <si>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</si>
  <si>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</si>
  <si>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</si>
  <si>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</si>
  <si>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</si>
  <si>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</si>
  <si>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</si>
  <si>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</si>
  <si>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</si>
  <si>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</si>
  <si>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</si>
  <si>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</si>
  <si>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</si>
  <si>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</si>
  <si>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</si>
  <si>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</si>
  <si>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</si>
  <si>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</si>
  <si>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</si>
  <si>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</si>
  <si>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</si>
  <si>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</si>
  <si>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</si>
  <si>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</si>
  <si>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</si>
  <si>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</si>
  <si>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</si>
  <si>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</si>
  <si>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</si>
  <si>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</si>
  <si>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</si>
  <si>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</si>
  <si>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</si>
  <si>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</si>
  <si>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</si>
  <si>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</si>
  <si>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</si>
  <si>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</si>
  <si>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</si>
  <si>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</si>
  <si>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</si>
  <si>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</si>
  <si>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</si>
  <si>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</si>
  <si>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</si>
  <si>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</si>
  <si>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</si>
  <si>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</si>
  <si>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</si>
  <si>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</si>
  <si>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</si>
  <si>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</si>
  <si>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</si>
  <si>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</si>
  <si>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</si>
  <si>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</si>
  <si>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</si>
  <si>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</si>
  <si>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</si>
  <si>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</si>
  <si>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</si>
  <si>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</si>
  <si>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</si>
  <si>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</si>
  <si>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</si>
  <si>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</si>
  <si>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</si>
  <si>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</si>
  <si>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</si>
  <si>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</si>
  <si>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</si>
  <si>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</si>
  <si>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</si>
  <si>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</si>
  <si>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</si>
  <si>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</si>
  <si>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</si>
  <si>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</si>
  <si>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</si>
  <si>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</si>
  <si>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</si>
  <si>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</si>
  <si>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</si>
  <si>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</si>
  <si>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</si>
  <si>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</si>
  <si>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</si>
  <si>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</si>
  <si>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</si>
  <si>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</si>
  <si>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</si>
  <si>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</si>
  <si>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</si>
  <si>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</si>
  <si>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</si>
  <si>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</si>
  <si>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</si>
  <si>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</si>
  <si>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</si>
  <si>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</si>
  <si>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</si>
  <si>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</si>
  <si>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</si>
  <si>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</si>
  <si>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</si>
  <si>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</si>
  <si>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</si>
  <si>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</si>
  <si>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</si>
  <si>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</si>
  <si>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</si>
  <si>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</si>
  <si>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</si>
  <si>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</si>
  <si>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</si>
  <si>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</si>
  <si>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</si>
  <si>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</si>
  <si>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</si>
  <si>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</si>
  <si>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</si>
  <si>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</si>
  <si>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</si>
  <si>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</si>
  <si>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</si>
  <si>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</si>
  <si>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</si>
  <si>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</si>
  <si>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</si>
  <si>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</si>
  <si>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</si>
  <si>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</si>
  <si>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</si>
  <si>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</si>
  <si>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</si>
  <si>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</si>
  <si>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</si>
  <si>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</si>
  <si>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</si>
  <si>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</si>
  <si>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</si>
  <si>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</si>
  <si>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</si>
  <si>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</si>
  <si>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</si>
  <si>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</si>
  <si>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</si>
  <si>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</si>
  <si>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</si>
  <si>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</si>
  <si>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</si>
  <si>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</si>
  <si>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</si>
  <si>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</si>
  <si>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</si>
  <si>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</si>
  <si>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</si>
  <si>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</si>
  <si>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</si>
  <si>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</si>
  <si>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</si>
  <si>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</si>
  <si>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</si>
  <si>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</si>
  <si>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</si>
  <si>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</si>
  <si>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</si>
  <si>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</si>
  <si>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</si>
  <si>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</si>
  <si>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</si>
  <si>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</si>
  <si>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</si>
  <si>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</si>
  <si>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</si>
  <si>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</si>
  <si>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</si>
  <si>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</si>
  <si>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</si>
  <si>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</si>
  <si>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</si>
  <si>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</si>
  <si>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</si>
  <si>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</si>
  <si>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</si>
  <si>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</si>
  <si>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</si>
  <si>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</si>
  <si>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</si>
  <si>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</si>
  <si>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</si>
  <si>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</si>
  <si>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</si>
  <si>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</si>
  <si>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</si>
  <si>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</si>
  <si>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</si>
  <si>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</si>
  <si>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</si>
  <si>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</si>
  <si>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</si>
  <si>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</si>
  <si>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</si>
  <si>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</si>
  <si>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</si>
  <si>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</si>
  <si>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</si>
  <si>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</si>
  <si>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</si>
  <si>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</si>
  <si>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</si>
  <si>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</si>
  <si>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</si>
  <si>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</si>
  <si>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</si>
  <si>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</si>
  <si>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</si>
  <si>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</si>
  <si>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</si>
  <si>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</si>
  <si>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</si>
  <si>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</si>
  <si>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</si>
  <si>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</si>
  <si>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</si>
  <si>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</si>
  <si>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</si>
  <si>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</si>
  <si>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</si>
  <si>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</si>
  <si>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</si>
  <si>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</si>
  <si>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</si>
  <si>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</si>
  <si>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</si>
  <si>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</si>
  <si>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</si>
  <si>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</si>
  <si>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</si>
  <si>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</si>
  <si>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</si>
  <si>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</si>
  <si>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</si>
  <si>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</si>
  <si>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</si>
  <si>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</si>
  <si>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</si>
  <si>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</si>
  <si>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</si>
  <si>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</si>
  <si>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</si>
  <si>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</si>
  <si>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</si>
  <si>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</si>
  <si>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</si>
  <si>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</si>
  <si>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</si>
  <si>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</si>
  <si>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</si>
  <si>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</si>
  <si>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</si>
  <si>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</si>
  <si>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</si>
  <si>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</si>
  <si>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</si>
  <si>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</si>
  <si>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</si>
  <si>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</si>
  <si>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</si>
  <si>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</si>
  <si>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</si>
  <si>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</si>
  <si>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</si>
  <si>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</si>
  <si>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</si>
  <si>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</si>
  <si>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</si>
  <si>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</si>
  <si>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</si>
  <si>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</si>
  <si>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</si>
  <si>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</si>
  <si>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</si>
  <si>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</si>
  <si>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</si>
  <si>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</si>
  <si>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</si>
  <si>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</si>
  <si>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</si>
  <si>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</si>
  <si>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</si>
  <si>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</si>
  <si>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</si>
  <si>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</si>
  <si>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</si>
  <si>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</si>
  <si>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</si>
  <si>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</si>
  <si>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</si>
  <si>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</si>
  <si>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</si>
  <si>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</si>
  <si>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</si>
  <si>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</si>
  <si>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</si>
  <si>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</si>
  <si>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</si>
  <si>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</si>
  <si>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</si>
  <si>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</si>
  <si>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</si>
  <si>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</si>
  <si>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</si>
  <si>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</si>
  <si>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</si>
  <si>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</si>
  <si>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</si>
  <si>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</si>
  <si>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</si>
  <si>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</si>
  <si>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</si>
  <si>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</si>
  <si>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</si>
  <si>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</si>
  <si>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</si>
  <si>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</si>
  <si>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</si>
  <si>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</si>
  <si>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</si>
  <si>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</si>
  <si>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</si>
  <si>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</si>
  <si>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</si>
  <si>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</si>
  <si>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</si>
  <si>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</si>
  <si>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</si>
  <si>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</si>
  <si>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</si>
  <si>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</si>
  <si>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</si>
  <si>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</si>
  <si>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</si>
  <si>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</si>
  <si>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</si>
  <si>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</si>
  <si>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</si>
  <si>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</si>
  <si>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</si>
  <si>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</si>
  <si>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</si>
  <si>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</si>
  <si>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</si>
  <si>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</si>
  <si>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</si>
  <si>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</si>
  <si>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</si>
  <si>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</si>
  <si>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</si>
  <si>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</si>
  <si>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</si>
  <si>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</si>
  <si>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</si>
  <si>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</si>
  <si>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</si>
  <si>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</si>
  <si>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</si>
  <si>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</si>
  <si>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</si>
  <si>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</si>
  <si>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</si>
  <si>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</si>
  <si>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</si>
  <si>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</si>
  <si>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</si>
  <si>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</si>
  <si>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</si>
  <si>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</si>
  <si>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</si>
  <si>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</si>
  <si>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</si>
  <si>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</si>
  <si>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</si>
  <si>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</si>
  <si>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</si>
  <si>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</si>
  <si>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</si>
  <si>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</si>
  <si>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</si>
  <si>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</si>
  <si>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</si>
  <si>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</si>
  <si>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</si>
  <si>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</si>
  <si>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</si>
  <si>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</si>
  <si>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</si>
  <si>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</si>
  <si>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</si>
  <si>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</si>
  <si>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</si>
  <si>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</si>
  <si>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</si>
  <si>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</si>
  <si>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</si>
  <si>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</si>
  <si>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</si>
  <si>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</si>
  <si>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</si>
  <si>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</si>
  <si>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</si>
  <si>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</si>
  <si>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</si>
  <si>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</si>
  <si>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</si>
  <si>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</si>
  <si>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</si>
  <si>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</si>
  <si>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</si>
  <si>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</si>
  <si>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</si>
  <si>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</si>
  <si>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</si>
  <si>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</si>
  <si>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</si>
  <si>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</si>
  <si>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</si>
  <si>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</si>
  <si>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</si>
  <si>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</si>
  <si>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</si>
  <si>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</si>
  <si>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</si>
  <si>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</si>
  <si>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</si>
  <si>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</si>
  <si>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</si>
  <si>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</si>
  <si>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</si>
  <si>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</si>
  <si>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</si>
  <si>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</si>
  <si>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</si>
  <si>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</si>
  <si>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</si>
  <si>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</si>
  <si>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</si>
  <si>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</si>
  <si>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</si>
  <si>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</si>
  <si>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</si>
  <si>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</si>
  <si>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</si>
  <si>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</si>
  <si>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</si>
  <si>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</si>
  <si>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</si>
  <si>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</si>
  <si>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</si>
  <si>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</si>
  <si>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</si>
  <si>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</si>
  <si>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</si>
  <si>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</si>
  <si>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</si>
  <si>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</si>
  <si>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</si>
  <si>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</si>
  <si>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</si>
  <si>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</si>
  <si>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</si>
  <si>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</si>
  <si>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</si>
  <si>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</si>
  <si>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</si>
  <si>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</si>
  <si>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</si>
  <si>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</si>
  <si>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</si>
  <si>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</si>
  <si>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</si>
  <si>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</si>
  <si>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</si>
  <si>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</si>
  <si>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</si>
  <si>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</si>
  <si>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</si>
  <si>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</si>
  <si>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</si>
  <si>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</si>
  <si>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</si>
  <si>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</si>
  <si>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</si>
  <si>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</si>
  <si>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</si>
  <si>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</si>
  <si>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</si>
  <si>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</si>
  <si>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</si>
  <si>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</si>
  <si>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</si>
  <si>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</si>
  <si>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</si>
  <si>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</si>
  <si>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</si>
  <si>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</si>
  <si>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</si>
  <si>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</si>
  <si>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</si>
  <si>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</si>
  <si>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</si>
  <si>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</si>
  <si>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</si>
  <si>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</si>
  <si>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</si>
  <si>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</si>
  <si>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</si>
  <si>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</si>
  <si>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</si>
  <si>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</si>
  <si>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</si>
  <si>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</si>
  <si>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</si>
  <si>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</si>
  <si>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</si>
  <si>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</si>
  <si>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</si>
  <si>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</si>
  <si>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</si>
  <si>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</si>
  <si>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</si>
  <si>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</si>
  <si>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</si>
  <si>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</si>
  <si>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</si>
  <si>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</si>
  <si>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</si>
  <si>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</si>
  <si>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</si>
  <si>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</si>
  <si>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</si>
  <si>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</si>
  <si>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</si>
  <si>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</si>
  <si>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</si>
  <si>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</si>
  <si>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</si>
  <si>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</si>
  <si>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</si>
  <si>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</si>
  <si>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</si>
  <si>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</si>
  <si>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</si>
  <si>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</si>
  <si>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</si>
  <si>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</si>
  <si>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</si>
  <si>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</si>
  <si>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</si>
  <si>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</si>
  <si>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</si>
  <si>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</si>
  <si>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</si>
  <si>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</si>
  <si>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</si>
  <si>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</si>
  <si>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</si>
  <si>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</si>
  <si>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</si>
  <si>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</si>
  <si>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</si>
  <si>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</si>
  <si>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</si>
  <si>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</si>
  <si>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</si>
  <si>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</si>
  <si>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</si>
  <si>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</si>
  <si>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</si>
  <si>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</si>
  <si>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</si>
  <si>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</si>
  <si>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</si>
  <si>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</si>
  <si>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</si>
  <si>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</si>
  <si>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</si>
  <si>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</si>
  <si>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</si>
  <si>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</si>
  <si>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</si>
  <si>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</si>
  <si>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</si>
  <si>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</si>
  <si>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</si>
  <si>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</si>
  <si>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</si>
  <si>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</si>
  <si>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</si>
  <si>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</si>
  <si>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</si>
  <si>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</si>
  <si>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</si>
  <si>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</si>
  <si>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</si>
  <si>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</si>
  <si>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</si>
  <si>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</si>
  <si>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</si>
  <si>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</si>
  <si>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</si>
  <si>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</si>
  <si>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</si>
  <si>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</si>
  <si>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</si>
  <si>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</si>
  <si>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</si>
  <si>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</si>
  <si>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</si>
  <si>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</si>
  <si>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</si>
  <si>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</si>
  <si>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</si>
  <si>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</si>
  <si>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</si>
  <si>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</si>
  <si>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</si>
  <si>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</si>
  <si>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</si>
  <si>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</si>
  <si>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</si>
  <si>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</si>
  <si>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</si>
  <si>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</si>
  <si>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</si>
  <si>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</si>
  <si>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</si>
  <si>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</si>
  <si>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</si>
  <si>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</si>
  <si>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</si>
  <si>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</si>
  <si>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</si>
  <si>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</si>
  <si>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</si>
  <si>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</si>
  <si>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</si>
  <si>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</si>
  <si>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</si>
  <si>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</si>
  <si>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</si>
  <si>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</si>
  <si>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</si>
  <si>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</si>
  <si>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</si>
  <si>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</si>
  <si>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</si>
  <si>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</si>
  <si>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</si>
  <si>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</si>
  <si>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</si>
  <si>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</si>
  <si>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</si>
  <si>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</si>
  <si>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</si>
  <si>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</si>
  <si>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</si>
  <si>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</si>
  <si>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</si>
  <si>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</si>
  <si>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</si>
  <si>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</si>
  <si>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</si>
  <si>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</si>
  <si>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</si>
  <si>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</si>
  <si>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</si>
  <si>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</si>
  <si>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</si>
  <si>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</si>
  <si>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</si>
  <si>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</si>
  <si>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</si>
  <si>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</si>
  <si>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</si>
  <si>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</si>
  <si>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</si>
  <si>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</si>
  <si>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</si>
  <si>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</si>
  <si>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</si>
  <si>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</si>
  <si>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</si>
  <si>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</si>
  <si>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</si>
  <si>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</si>
  <si>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</si>
  <si>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</si>
  <si>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</si>
  <si>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</si>
  <si>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</si>
  <si>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</si>
  <si>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</si>
  <si>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</si>
  <si>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</si>
  <si>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</si>
  <si>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</si>
  <si>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</si>
  <si>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</si>
  <si>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</si>
  <si>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</si>
  <si>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</si>
  <si>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</si>
  <si>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</si>
  <si>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</si>
  <si>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</si>
  <si>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</si>
  <si>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</si>
  <si>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</si>
  <si>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</si>
  <si>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</si>
  <si>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</si>
  <si>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</si>
  <si>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</si>
  <si>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</si>
  <si>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</si>
  <si>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</si>
  <si>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</si>
  <si>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</si>
  <si>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</si>
  <si>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</si>
  <si>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</si>
  <si>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</si>
  <si>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</si>
  <si>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</si>
  <si>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</si>
  <si>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</si>
  <si>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</si>
  <si>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</si>
  <si>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</si>
  <si>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</si>
  <si>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</si>
  <si>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</si>
  <si>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</si>
  <si>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</si>
  <si>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</si>
  <si>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</si>
  <si>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</si>
  <si>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</si>
  <si>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</si>
  <si>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</si>
  <si>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</si>
  <si>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</si>
  <si>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</si>
  <si>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</si>
  <si>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</si>
  <si>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</si>
  <si>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</si>
  <si>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</si>
  <si>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</si>
  <si>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</si>
  <si>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</si>
  <si>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</si>
  <si>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</si>
  <si>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</si>
  <si>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</si>
  <si>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</si>
  <si>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</si>
  <si>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</si>
  <si>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</si>
  <si>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</si>
  <si>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</si>
  <si>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</si>
  <si>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</si>
  <si>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</si>
  <si>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</si>
  <si>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</si>
  <si>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</si>
  <si>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</si>
  <si>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</si>
  <si>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</si>
  <si>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</si>
  <si>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</si>
  <si>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</si>
  <si>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</si>
  <si>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</si>
  <si>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</si>
  <si>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</si>
  <si>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</si>
  <si>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</si>
  <si>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</si>
  <si>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</si>
  <si>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</si>
  <si>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</si>
  <si>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</si>
  <si>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</si>
  <si>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</si>
  <si>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</si>
  <si>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</si>
  <si>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</si>
  <si>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</si>
  <si>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</si>
  <si>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</si>
  <si>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</si>
  <si>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</si>
  <si>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</si>
  <si>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</si>
  <si>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</si>
  <si>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</si>
  <si>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</si>
  <si>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</si>
  <si>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</si>
  <si>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</si>
  <si>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</si>
  <si>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</si>
  <si>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</si>
  <si>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</si>
  <si>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</si>
  <si>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</si>
  <si>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</si>
  <si>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</si>
  <si>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</si>
  <si>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</si>
  <si>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</si>
  <si>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</si>
  <si>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</si>
  <si>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</si>
  <si>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</si>
  <si>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</si>
  <si>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</si>
  <si>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</si>
  <si>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</si>
  <si>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</si>
  <si>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</si>
  <si>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</si>
  <si>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</si>
  <si>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</si>
  <si>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</si>
  <si>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</si>
  <si>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</si>
  <si>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</si>
  <si>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</si>
  <si>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</si>
  <si>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</si>
  <si>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</si>
  <si>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</si>
  <si>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</si>
  <si>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</si>
  <si>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</si>
  <si>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</si>
  <si>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</si>
  <si>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</si>
  <si>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</si>
  <si>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</si>
  <si>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</si>
  <si>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</si>
  <si>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</si>
  <si>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</si>
  <si>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</si>
  <si>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</si>
  <si>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</si>
  <si>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</si>
  <si>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</si>
  <si>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</si>
  <si>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</si>
  <si>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</si>
  <si>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</si>
  <si>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</si>
  <si>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</si>
  <si>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</si>
  <si>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</si>
  <si>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</si>
  <si>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</si>
  <si>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</si>
  <si>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</si>
  <si>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</si>
  <si>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</si>
  <si>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</si>
  <si>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</si>
  <si>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</si>
  <si>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</si>
  <si>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</si>
  <si>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</si>
  <si>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</si>
  <si>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</si>
  <si>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</si>
  <si>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</si>
  <si>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</si>
  <si>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</si>
  <si>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</si>
  <si>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</si>
  <si>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</si>
  <si>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</si>
  <si>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</si>
  <si>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</si>
  <si>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</si>
  <si>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</si>
  <si>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</si>
  <si>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</si>
  <si>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</si>
  <si>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</si>
  <si>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</si>
  <si>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</si>
  <si>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</si>
  <si>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</si>
  <si>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</si>
  <si>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</si>
  <si>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</si>
  <si>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</si>
  <si>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</si>
  <si>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</si>
  <si>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</si>
  <si>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</si>
  <si>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</si>
  <si>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</si>
  <si>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</si>
  <si>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</si>
  <si>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</si>
  <si>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</si>
  <si>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</si>
  <si>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</si>
  <si>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</si>
  <si>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</si>
  <si>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</si>
  <si>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</si>
  <si>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</si>
  <si>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</si>
  <si>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</si>
  <si>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</si>
  <si>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</si>
  <si>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</si>
  <si>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</si>
  <si>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</si>
  <si>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</si>
  <si>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</si>
  <si>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</si>
  <si>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</si>
  <si>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</si>
  <si>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</si>
  <si>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</si>
  <si>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</si>
  <si>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</si>
  <si>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</si>
  <si>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</si>
  <si>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</si>
  <si>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</si>
  <si>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</si>
  <si>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</si>
  <si>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</si>
  <si>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</si>
  <si>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</si>
  <si>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</si>
  <si>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</si>
  <si>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</si>
  <si>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</si>
  <si>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</si>
  <si>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</si>
  <si>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</si>
  <si>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</si>
  <si>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</si>
  <si>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</si>
  <si>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</si>
  <si>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</si>
  <si>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</si>
  <si>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</si>
  <si>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</si>
  <si>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</si>
  <si>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</si>
  <si>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</si>
  <si>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</si>
  <si>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</si>
  <si>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</si>
  <si>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</si>
  <si>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</si>
  <si>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</si>
  <si>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</si>
  <si>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</si>
  <si>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</si>
  <si>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</si>
  <si>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</si>
  <si>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</si>
  <si>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</si>
  <si>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</si>
  <si>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</si>
  <si>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</si>
  <si>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</si>
  <si>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</si>
  <si>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</si>
  <si>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</si>
  <si>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</si>
  <si>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</si>
  <si>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</si>
  <si>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</si>
  <si>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</si>
  <si>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</si>
  <si>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</si>
  <si>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</si>
  <si>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</si>
  <si>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</si>
  <si>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</si>
  <si>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</si>
  <si>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</si>
  <si>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</si>
  <si>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</si>
  <si>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</si>
  <si>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</si>
  <si>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</si>
  <si>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</si>
  <si>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</si>
  <si>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</si>
  <si>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</si>
  <si>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</si>
  <si>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</si>
  <si>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</si>
  <si>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</si>
  <si>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</si>
  <si>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</si>
  <si>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</si>
  <si>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</si>
  <si>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</si>
  <si>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</si>
  <si>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</si>
  <si>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</si>
  <si>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</si>
  <si>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</si>
  <si>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</si>
  <si>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</si>
  <si>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</si>
  <si>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</si>
  <si>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</si>
  <si>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</si>
  <si>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</si>
  <si>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</si>
  <si>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</si>
  <si>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</si>
  <si>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</si>
  <si>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</si>
  <si>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</si>
  <si>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</si>
  <si>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</si>
  <si>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</si>
  <si>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</si>
  <si>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</si>
  <si>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</si>
  <si>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</si>
  <si>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</si>
  <si>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</si>
  <si>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</si>
  <si>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</si>
  <si>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</si>
  <si>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</si>
  <si>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</si>
  <si>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</si>
  <si>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</si>
  <si>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</si>
  <si>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</si>
  <si>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</si>
  <si>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</si>
  <si>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</si>
  <si>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</si>
  <si>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</si>
  <si>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</si>
  <si>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</si>
  <si>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</si>
  <si>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</si>
  <si>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</si>
  <si>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</si>
  <si>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</si>
  <si>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</si>
  <si>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</si>
  <si>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</si>
  <si>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</si>
  <si>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</si>
  <si>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</si>
  <si>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</si>
  <si>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</si>
  <si>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</si>
  <si>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</si>
  <si>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</si>
  <si>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</si>
  <si>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</si>
  <si>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</si>
  <si>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</si>
  <si>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</si>
  <si>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</si>
  <si>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</si>
  <si>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</si>
  <si>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</si>
  <si>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</si>
  <si>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</si>
  <si>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</si>
  <si>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</si>
  <si>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</si>
  <si>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</si>
  <si>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</si>
  <si>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</si>
  <si>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</si>
  <si>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</si>
  <si>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</si>
  <si>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</si>
  <si>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</si>
  <si>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</si>
  <si>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</si>
  <si>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</si>
  <si>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</si>
  <si>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</si>
  <si>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</si>
  <si>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</si>
  <si>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</si>
  <si>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</si>
  <si>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</si>
  <si>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</si>
  <si>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</si>
  <si>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</si>
  <si>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</si>
  <si>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</si>
  <si>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</si>
  <si>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</si>
  <si>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</si>
  <si>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</si>
  <si>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</si>
  <si>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</si>
  <si>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</si>
  <si>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</si>
  <si>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</si>
  <si>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</si>
  <si>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</si>
  <si>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</si>
  <si>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</si>
  <si>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</si>
  <si>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</si>
  <si>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</si>
  <si>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</si>
  <si>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</si>
  <si>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</si>
  <si>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</si>
  <si>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</si>
  <si>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</si>
  <si>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</si>
  <si>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</si>
  <si>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</si>
  <si>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</si>
  <si>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</si>
  <si>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</si>
  <si>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</si>
  <si>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</si>
  <si>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</si>
  <si>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</si>
  <si>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</si>
  <si>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</si>
  <si>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</si>
  <si>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</si>
  <si>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</si>
  <si>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</si>
  <si>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</si>
  <si>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</si>
  <si>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</si>
  <si>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</si>
  <si>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</si>
  <si>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</si>
  <si>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</si>
  <si>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</si>
  <si>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</si>
  <si>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</si>
  <si>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</si>
  <si>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</si>
  <si>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</si>
  <si>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</si>
  <si>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</si>
  <si>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</si>
  <si>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</si>
  <si>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</si>
  <si>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</si>
  <si>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</si>
  <si>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</si>
  <si>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</si>
  <si>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</si>
  <si>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</si>
  <si>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</si>
  <si>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</si>
  <si>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</si>
  <si>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</si>
  <si>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</si>
  <si>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</si>
  <si>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</si>
  <si>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</si>
  <si>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</si>
  <si>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</si>
  <si>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</si>
  <si>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</si>
  <si>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</si>
  <si>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</si>
  <si>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</si>
  <si>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</si>
  <si>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</si>
  <si>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</si>
  <si>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</si>
  <si>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</si>
  <si>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</si>
  <si>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</si>
  <si>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</si>
  <si>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</si>
  <si>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</si>
  <si>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</si>
  <si>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</si>
  <si>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</si>
  <si>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</si>
  <si>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</si>
  <si>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</si>
  <si>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</si>
  <si>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</si>
  <si>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</si>
  <si>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</si>
  <si>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</si>
  <si>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</si>
  <si>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</si>
  <si>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</si>
  <si>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</si>
  <si>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</si>
  <si>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</si>
  <si>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</si>
  <si>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</si>
  <si>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</si>
  <si>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</si>
  <si>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</si>
  <si>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</si>
  <si>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</si>
  <si>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</si>
  <si>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</si>
  <si>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</si>
  <si>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</si>
  <si>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</si>
  <si>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</si>
  <si>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</si>
  <si>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</si>
  <si>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</si>
  <si>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</si>
  <si>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</si>
  <si>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</si>
  <si>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</si>
  <si>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</si>
  <si>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</si>
  <si>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</si>
  <si>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</si>
  <si>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</si>
  <si>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</si>
  <si>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</si>
  <si>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</si>
  <si>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</si>
  <si>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</si>
  <si>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</si>
  <si>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</si>
  <si>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</si>
  <si>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</si>
  <si>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</si>
  <si>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</si>
  <si>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</si>
  <si>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</si>
  <si>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</si>
  <si>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</si>
  <si>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</si>
  <si>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</si>
  <si>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</si>
  <si>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</si>
  <si>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</si>
  <si>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</si>
  <si>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</si>
  <si>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</si>
  <si>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</si>
  <si>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</si>
  <si>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</si>
  <si>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</si>
  <si>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</si>
  <si>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</si>
  <si>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</si>
  <si>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</si>
  <si>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</si>
  <si>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</si>
  <si>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</si>
  <si>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</si>
  <si>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</si>
  <si>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</si>
  <si>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</si>
  <si>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</si>
  <si>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</si>
  <si>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</si>
  <si>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</si>
  <si>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</si>
  <si>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</si>
  <si>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</si>
  <si>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</si>
  <si>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</si>
  <si>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</si>
  <si>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</si>
  <si>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</si>
  <si>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</si>
  <si>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</si>
  <si>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</si>
  <si>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</si>
  <si>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</si>
  <si>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</si>
  <si>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</si>
  <si>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</si>
  <si>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</si>
  <si>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</si>
  <si>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</si>
  <si>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</si>
  <si>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</si>
  <si>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</si>
  <si>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</si>
  <si>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</si>
  <si>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</si>
  <si>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</si>
  <si>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</si>
  <si>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</si>
  <si>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</si>
  <si>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</si>
  <si>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</si>
  <si>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</si>
  <si>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</si>
  <si>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</si>
  <si>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</si>
  <si>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</si>
  <si>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</si>
  <si>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</si>
  <si>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</si>
  <si>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</si>
  <si>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</si>
  <si>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</si>
  <si>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</si>
  <si>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</si>
  <si>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</si>
  <si>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</si>
  <si>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</si>
  <si>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</si>
  <si>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</si>
  <si>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</si>
  <si>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</si>
  <si>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</si>
  <si>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</si>
  <si>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</si>
  <si>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</si>
  <si>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</si>
  <si>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</si>
  <si>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</si>
  <si>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</si>
  <si>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</si>
  <si>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</si>
  <si>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</si>
  <si>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</si>
  <si>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</si>
  <si>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</si>
  <si>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</si>
  <si>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</si>
  <si>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</si>
  <si>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</si>
  <si>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</si>
  <si>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</si>
  <si>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</si>
  <si>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</si>
  <si>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</si>
  <si>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</si>
  <si>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</si>
  <si>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</si>
  <si>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</si>
  <si>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</si>
  <si>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</si>
  <si>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</si>
  <si>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</si>
  <si>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</si>
  <si>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</si>
  <si>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</si>
  <si>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</si>
  <si>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</si>
  <si>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</si>
  <si>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</si>
  <si>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</si>
  <si>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</si>
  <si>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</si>
  <si>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</si>
  <si>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</si>
  <si>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</si>
  <si>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</si>
  <si>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</si>
  <si>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</si>
  <si>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</si>
  <si>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</si>
  <si>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</si>
  <si>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</si>
  <si>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</si>
  <si>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</si>
  <si>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</si>
  <si>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</si>
  <si>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</si>
  <si>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</si>
  <si>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</si>
  <si>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</si>
  <si>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</si>
  <si>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</si>
  <si>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</si>
  <si>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</si>
  <si>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</si>
  <si>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</si>
  <si>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</si>
  <si>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</si>
  <si>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</si>
  <si>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</si>
  <si>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</si>
  <si>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</si>
  <si>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</si>
  <si>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</si>
  <si>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</si>
  <si>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</si>
  <si>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</si>
  <si>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</si>
  <si>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</si>
  <si>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</si>
  <si>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</si>
  <si>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</si>
  <si>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</si>
  <si>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</si>
  <si>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</si>
  <si>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</si>
  <si>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</si>
  <si>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</si>
  <si>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</si>
  <si>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</si>
  <si>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</si>
  <si>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</si>
  <si>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</si>
  <si>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</si>
  <si>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</si>
  <si>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</si>
  <si>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</si>
  <si>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</si>
  <si>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</si>
  <si>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</si>
  <si>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</si>
  <si>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</si>
  <si>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</si>
  <si>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</si>
  <si>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</si>
  <si>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</si>
  <si>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</si>
  <si>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</si>
  <si>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</si>
  <si>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</si>
  <si>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</si>
  <si>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</si>
  <si>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</si>
  <si>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</si>
  <si>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</si>
  <si>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</si>
  <si>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</si>
  <si>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</si>
  <si>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</si>
  <si>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</si>
  <si>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</si>
  <si>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</si>
  <si>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</si>
  <si>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</si>
  <si>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</si>
  <si>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</si>
  <si>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</si>
  <si>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</si>
  <si>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</si>
  <si>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</si>
  <si>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</si>
  <si>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</si>
  <si>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</si>
  <si>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</si>
  <si>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</si>
  <si>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</si>
  <si>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</si>
  <si>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</si>
  <si>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</si>
  <si>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</si>
  <si>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</si>
  <si>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</si>
  <si>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</si>
  <si>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</si>
  <si>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</si>
  <si>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</si>
  <si>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</si>
  <si>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</si>
  <si>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</si>
  <si>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</si>
  <si>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</si>
  <si>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</si>
  <si>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</si>
  <si>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</si>
  <si>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</si>
  <si>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</si>
  <si>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</si>
  <si>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</si>
  <si>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</si>
  <si>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</si>
  <si>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</si>
  <si>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</si>
  <si>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</si>
  <si>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</si>
  <si>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</si>
  <si>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</si>
  <si>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</si>
  <si>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</si>
  <si>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</si>
  <si>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</si>
  <si>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</si>
  <si>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</si>
  <si>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</si>
  <si>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</si>
  <si>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</si>
  <si>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</si>
  <si>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</si>
  <si>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</si>
  <si>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</si>
  <si>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</si>
  <si>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</si>
  <si>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</si>
  <si>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</si>
  <si>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</si>
  <si>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</si>
  <si>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</si>
  <si>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</si>
  <si>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</si>
  <si>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</si>
  <si>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</si>
  <si>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</si>
  <si>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</si>
  <si>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</si>
  <si>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</si>
  <si>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</si>
  <si>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</si>
  <si>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</si>
  <si>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</si>
  <si>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</si>
  <si>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</si>
  <si>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</si>
  <si>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</si>
  <si>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</si>
  <si>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</si>
  <si>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</si>
  <si>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</si>
  <si>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</si>
  <si>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</si>
  <si>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</si>
  <si>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</si>
  <si>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</si>
  <si>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</si>
  <si>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</si>
  <si>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</si>
  <si>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</si>
  <si>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</si>
  <si>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</si>
  <si>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</si>
  <si>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</si>
  <si>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</si>
  <si>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</si>
  <si>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</si>
  <si>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</si>
  <si>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</si>
  <si>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</si>
  <si>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</si>
  <si>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</si>
  <si>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</si>
  <si>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</si>
  <si>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</si>
  <si>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</si>
  <si>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</si>
  <si>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</si>
  <si>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</si>
  <si>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</si>
  <si>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</si>
  <si>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</si>
  <si>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</si>
  <si>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</si>
  <si>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</si>
  <si>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</si>
  <si>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</si>
  <si>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</si>
  <si>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</si>
  <si>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</si>
  <si>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</si>
  <si>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</si>
  <si>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</si>
  <si>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</si>
  <si>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</si>
  <si>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</si>
  <si>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</si>
  <si>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</si>
  <si>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</si>
  <si>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</si>
  <si>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</si>
  <si>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</si>
  <si>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</si>
  <si>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</si>
  <si>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</si>
  <si>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</si>
  <si>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</si>
  <si>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</si>
  <si>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</si>
  <si>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</si>
  <si>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</si>
  <si>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</si>
  <si>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</si>
  <si>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</si>
  <si>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</si>
  <si>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</si>
  <si>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</si>
  <si>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</si>
  <si>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</si>
  <si>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</si>
  <si>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</si>
  <si>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</si>
  <si>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</si>
  <si>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</si>
  <si>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</si>
  <si>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</si>
  <si>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</si>
  <si>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</si>
  <si>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</si>
  <si>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</si>
  <si>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</si>
  <si>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</si>
  <si>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</si>
  <si>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</si>
  <si>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</si>
  <si>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</si>
  <si>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</si>
  <si>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</si>
  <si>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</si>
  <si>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</si>
  <si>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</si>
  <si>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</si>
  <si>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</si>
  <si>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</si>
  <si>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</si>
  <si>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</si>
  <si>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</si>
  <si>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</si>
  <si>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</si>
  <si>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</si>
  <si>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</si>
  <si>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</si>
  <si>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</si>
  <si>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</si>
  <si>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</si>
  <si>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</si>
  <si>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</si>
  <si>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</si>
  <si>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</si>
  <si>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</si>
  <si>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</si>
  <si>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</si>
  <si>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</si>
  <si>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</si>
  <si>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</si>
  <si>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</si>
  <si>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</si>
  <si>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</si>
  <si>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</si>
  <si>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</si>
  <si>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</si>
  <si>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</si>
  <si>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</si>
  <si>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</si>
  <si>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</si>
  <si>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</si>
  <si>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</si>
  <si>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</si>
  <si>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</si>
  <si>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</si>
  <si>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</si>
  <si>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</si>
  <si>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</si>
  <si>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</si>
  <si>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</si>
  <si>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</si>
  <si>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</si>
  <si>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</si>
  <si>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</si>
  <si>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</si>
  <si>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</si>
  <si>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</si>
  <si>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</si>
  <si>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</si>
  <si>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</si>
  <si>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</si>
  <si>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</si>
  <si>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</si>
  <si>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</si>
  <si>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</si>
  <si>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</si>
  <si>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</si>
  <si>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</si>
  <si>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</si>
  <si>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</si>
  <si>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</si>
  <si>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</si>
  <si>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</si>
  <si>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</si>
  <si>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</si>
  <si>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</si>
  <si>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</si>
  <si>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</si>
  <si>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</si>
  <si>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</si>
  <si>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</si>
  <si>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</si>
  <si>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</si>
  <si>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</si>
  <si>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</si>
  <si>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</si>
  <si>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</si>
  <si>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</si>
  <si>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</si>
  <si>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</si>
  <si>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</si>
  <si>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</si>
  <si>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</si>
  <si>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</si>
  <si>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</si>
  <si>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</si>
  <si>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</si>
  <si>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</si>
  <si>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</si>
  <si>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</si>
  <si>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</si>
  <si>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</si>
  <si>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</si>
  <si>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</si>
  <si>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</si>
  <si>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</si>
  <si>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</si>
  <si>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</si>
  <si>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</si>
  <si>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</si>
  <si>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</si>
  <si>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</si>
  <si>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</si>
  <si>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</si>
  <si>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</si>
  <si>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</si>
  <si>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</si>
  <si>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</si>
  <si>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</si>
  <si>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</si>
  <si>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</si>
  <si>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</si>
  <si>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</si>
  <si>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</si>
  <si>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</si>
  <si>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</si>
  <si>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</si>
  <si>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</si>
  <si>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</si>
  <si>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</si>
  <si>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</si>
  <si>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</si>
  <si>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</si>
  <si>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</si>
  <si>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</si>
  <si>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</si>
  <si>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</si>
  <si>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</si>
  <si>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</si>
  <si>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</si>
  <si>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</si>
  <si>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</si>
  <si>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</si>
  <si>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</si>
  <si>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</si>
  <si>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</si>
  <si>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</si>
  <si>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</si>
  <si>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</si>
  <si>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</si>
  <si>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</si>
  <si>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</si>
  <si>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</si>
  <si>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</si>
  <si>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</si>
  <si>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</si>
  <si>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</si>
  <si>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</si>
  <si>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</si>
  <si>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</si>
  <si>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</si>
  <si>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</si>
  <si>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</si>
  <si>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</si>
  <si>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</si>
  <si>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</si>
  <si>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</si>
  <si>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</si>
  <si>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</si>
  <si>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</si>
  <si>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</si>
  <si>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</si>
  <si>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</si>
  <si>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</si>
  <si>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</si>
  <si>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</si>
  <si>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</si>
  <si>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</si>
  <si>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</si>
  <si>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</si>
  <si>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</si>
  <si>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</si>
  <si>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</si>
  <si>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</si>
  <si>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</si>
  <si>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</si>
  <si>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</si>
  <si>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</si>
  <si>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</si>
  <si>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</si>
  <si>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</si>
  <si>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</si>
  <si>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</si>
  <si>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</si>
  <si>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</si>
  <si>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</si>
  <si>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</si>
  <si>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</si>
  <si>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</si>
  <si>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</si>
  <si>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</si>
  <si>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</si>
  <si>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</si>
  <si>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</si>
  <si>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</si>
  <si>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</si>
  <si>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</si>
  <si>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</si>
  <si>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</si>
  <si>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</si>
  <si>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</si>
  <si>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</si>
  <si>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</si>
  <si>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</si>
  <si>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</si>
  <si>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</si>
  <si>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</si>
  <si>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</si>
  <si>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</si>
  <si>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</si>
  <si>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</si>
  <si>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</si>
  <si>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</si>
  <si>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</si>
  <si>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</si>
  <si>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</si>
  <si>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</si>
  <si>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</si>
  <si>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</si>
  <si>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</si>
  <si>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</si>
  <si>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</si>
  <si>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</si>
  <si>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</si>
  <si>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</si>
  <si>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</si>
  <si>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</si>
  <si>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</si>
  <si>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</si>
  <si>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</si>
  <si>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</si>
  <si>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</si>
  <si>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</si>
  <si>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</si>
  <si>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</si>
  <si>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</si>
  <si>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</si>
  <si>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</si>
  <si>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</si>
  <si>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</si>
  <si>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</si>
  <si>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</si>
  <si>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</si>
  <si>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</si>
  <si>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</si>
  <si>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</si>
  <si>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</si>
  <si>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</si>
  <si>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</si>
  <si>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</si>
  <si>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</si>
  <si>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</si>
  <si>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</si>
  <si>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</si>
  <si>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</si>
  <si>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</si>
  <si>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</si>
  <si>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</si>
  <si>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</si>
  <si>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</si>
  <si>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</si>
  <si>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</si>
  <si>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</si>
  <si>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</si>
  <si>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</si>
  <si>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</si>
  <si>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</si>
  <si>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</si>
  <si>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</si>
  <si>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</si>
  <si>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</si>
  <si>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</si>
  <si>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</si>
  <si>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</si>
  <si>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</si>
  <si>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</si>
  <si>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</si>
  <si>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</si>
  <si>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</si>
  <si>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</si>
  <si>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</si>
  <si>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</si>
  <si>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</si>
  <si>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</si>
  <si>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</si>
  <si>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</si>
  <si>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</si>
  <si>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</si>
  <si>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</si>
  <si>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</si>
  <si>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</si>
  <si>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</si>
  <si>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</si>
  <si>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</si>
  <si>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</si>
  <si>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</si>
  <si>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</si>
  <si>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</si>
  <si>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</si>
  <si>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</si>
  <si>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</si>
  <si>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</si>
  <si>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</si>
  <si>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</si>
  <si>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</si>
  <si>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</si>
  <si>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</si>
  <si>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</si>
  <si>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</si>
  <si>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</si>
  <si>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</si>
  <si>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</si>
  <si>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</si>
  <si>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</si>
  <si>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</si>
  <si>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</si>
  <si>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</si>
  <si>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</si>
  <si>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</si>
  <si>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</si>
  <si>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</si>
  <si>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</si>
  <si>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</si>
  <si>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</si>
  <si>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</si>
  <si>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</si>
  <si>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</si>
  <si>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</si>
  <si>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</si>
  <si>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</si>
  <si>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</si>
  <si>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</si>
  <si>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</si>
  <si>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</si>
  <si>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</si>
  <si>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</si>
  <si>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</si>
  <si>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</si>
  <si>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</si>
  <si>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</si>
  <si>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</si>
  <si>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</si>
  <si>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</si>
  <si>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</si>
  <si>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</si>
  <si>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</si>
  <si>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</si>
  <si>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</si>
  <si>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</si>
  <si>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</si>
  <si>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</si>
  <si>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</si>
  <si>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</si>
  <si>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</si>
  <si>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</si>
  <si>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</si>
  <si>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</si>
  <si>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</si>
  <si>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</si>
  <si>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</si>
  <si>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</si>
  <si>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</si>
  <si>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</si>
  <si>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</si>
  <si>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</si>
  <si>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</si>
  <si>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</si>
  <si>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</si>
  <si>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</si>
  <si>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</si>
  <si>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</si>
  <si>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</si>
  <si>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</si>
  <si>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</si>
  <si>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</si>
  <si>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</si>
  <si>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</si>
  <si>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</si>
  <si>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</si>
  <si>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</si>
  <si>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</si>
  <si>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</si>
  <si>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</si>
  <si>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</si>
  <si>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</si>
  <si>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</si>
  <si>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</si>
  <si>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</si>
  <si>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</si>
  <si>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</si>
  <si>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</si>
  <si>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</si>
  <si>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</si>
  <si>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</si>
  <si>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</si>
  <si>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</si>
  <si>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</si>
  <si>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</si>
  <si>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</si>
  <si>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</si>
  <si>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</si>
  <si>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</si>
  <si>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</si>
  <si>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</si>
  <si>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</si>
  <si>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</si>
  <si>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</si>
  <si>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</si>
  <si>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</si>
  <si>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</si>
  <si>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</si>
  <si>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</si>
  <si>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</si>
  <si>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</si>
  <si>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</si>
  <si>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</si>
  <si>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</si>
  <si>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</si>
  <si>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</si>
  <si>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</si>
  <si>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</si>
  <si>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</si>
  <si>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</si>
  <si>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</si>
  <si>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</si>
  <si>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</si>
  <si>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</si>
  <si>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</si>
  <si>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</si>
  <si>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</si>
  <si>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</si>
  <si>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</si>
  <si>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</si>
  <si>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</si>
  <si>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</si>
  <si>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</si>
  <si>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</si>
  <si>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</si>
  <si>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</si>
  <si>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</si>
  <si>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</si>
  <si>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</si>
  <si>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</si>
  <si>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</si>
  <si>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</si>
  <si>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</si>
  <si>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</si>
  <si>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</si>
  <si>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</si>
  <si>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</si>
  <si>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</si>
  <si>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</si>
  <si>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</si>
  <si>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</si>
  <si>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</si>
  <si>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</si>
  <si>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</si>
  <si>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</si>
  <si>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</si>
  <si>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</si>
  <si>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</si>
  <si>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</si>
  <si>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</si>
  <si>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</si>
  <si>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</si>
  <si>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</si>
  <si>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</si>
  <si>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</si>
  <si>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</si>
  <si>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</si>
  <si>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</si>
  <si>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</si>
  <si>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</si>
  <si>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</si>
  <si>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</si>
  <si>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</si>
  <si>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</si>
  <si>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</si>
  <si>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</si>
  <si>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</si>
  <si>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</si>
  <si>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</si>
  <si>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</si>
  <si>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</si>
  <si>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</si>
  <si>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</si>
  <si>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</si>
  <si>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</si>
  <si>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</si>
  <si>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</si>
  <si>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</si>
  <si>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</si>
  <si>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</si>
  <si>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</si>
  <si>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</si>
  <si>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</si>
  <si>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</si>
  <si>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</si>
  <si>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</si>
  <si>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</si>
  <si>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</si>
  <si>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</si>
  <si>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</si>
  <si>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</si>
  <si>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</si>
  <si>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</si>
  <si>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</si>
  <si>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</si>
  <si>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</si>
  <si>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</si>
  <si>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</si>
  <si>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</si>
  <si>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</si>
  <si>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</si>
  <si>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</si>
  <si>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</si>
  <si>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</si>
  <si>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</si>
  <si>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</si>
  <si>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</si>
  <si>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</si>
  <si>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</si>
  <si>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</si>
  <si>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</si>
  <si>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</si>
  <si>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</si>
  <si>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</si>
  <si>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</si>
  <si>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</si>
  <si>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</si>
  <si>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</si>
  <si>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</si>
  <si>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</si>
  <si>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</si>
  <si>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</si>
  <si>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</si>
  <si>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</si>
  <si>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</si>
  <si>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</si>
  <si>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</si>
  <si>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</si>
  <si>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</si>
  <si>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</si>
  <si>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</si>
  <si>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</si>
  <si>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</si>
  <si>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</si>
  <si>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</si>
  <si>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</si>
  <si>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</si>
  <si>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</si>
  <si>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</si>
  <si>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</si>
  <si>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</si>
  <si>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</si>
  <si>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</si>
  <si>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</si>
  <si>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</si>
  <si>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</si>
  <si>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</si>
  <si>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</si>
  <si>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</si>
  <si>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</si>
  <si>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</si>
  <si>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</si>
  <si>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</si>
  <si>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</si>
  <si>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</si>
  <si>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</si>
  <si>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</si>
  <si>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</si>
  <si>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</si>
  <si>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</si>
  <si>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</si>
  <si>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</si>
  <si>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</si>
  <si>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</si>
  <si>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</si>
  <si>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</si>
  <si>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</si>
  <si>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</si>
  <si>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</si>
  <si>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</si>
  <si>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</si>
  <si>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</si>
  <si>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</si>
  <si>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</si>
  <si>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</si>
  <si>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</si>
  <si>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</si>
  <si>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</si>
  <si>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</si>
  <si>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</si>
  <si>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</si>
  <si>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</si>
  <si>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</si>
  <si>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</si>
  <si>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</si>
  <si>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</si>
  <si>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</si>
  <si>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</si>
  <si>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</si>
  <si>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</si>
  <si>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</si>
  <si>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</si>
  <si>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</si>
  <si>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</si>
  <si>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</si>
  <si>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</si>
  <si>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</si>
  <si>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</si>
  <si>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</si>
  <si>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</si>
  <si>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</si>
  <si>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</si>
  <si>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</si>
  <si>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</si>
  <si>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</si>
  <si>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</si>
  <si>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</si>
  <si>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</si>
  <si>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</si>
  <si>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</si>
  <si>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</si>
  <si>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</si>
  <si>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</si>
  <si>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</si>
  <si>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</si>
  <si>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</si>
  <si>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</si>
  <si>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</si>
  <si>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</si>
  <si>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</si>
  <si>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</si>
  <si>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</si>
  <si>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</si>
  <si>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</si>
  <si>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</si>
  <si>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</si>
  <si>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</si>
  <si>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</si>
  <si>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</si>
  <si>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</si>
  <si>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</si>
  <si>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</si>
  <si>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</si>
  <si>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</si>
  <si>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</si>
  <si>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</si>
  <si>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</si>
  <si>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</si>
  <si>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</si>
  <si>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</si>
  <si>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</si>
  <si>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</si>
  <si>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</si>
  <si>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</si>
  <si>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</si>
  <si>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</si>
  <si>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</si>
  <si>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</si>
  <si>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</si>
  <si>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</si>
  <si>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</si>
  <si>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</si>
  <si>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</si>
  <si>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</si>
  <si>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</si>
  <si>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</si>
  <si>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</si>
  <si>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</si>
  <si>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</si>
  <si>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</si>
  <si>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</si>
  <si>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</si>
  <si>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</si>
  <si>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</si>
  <si>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</si>
  <si>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</si>
  <si>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</si>
  <si>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</si>
  <si>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</si>
  <si>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</si>
  <si>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</si>
  <si>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</si>
  <si>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</si>
  <si>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</si>
  <si>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</si>
  <si>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</si>
  <si>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</si>
  <si>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</si>
  <si>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</si>
  <si>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</si>
  <si>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</si>
  <si>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</si>
  <si>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</si>
  <si>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</si>
  <si>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</si>
  <si>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</si>
  <si>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</si>
  <si>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</si>
  <si>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</si>
  <si>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</si>
  <si>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</si>
  <si>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</si>
  <si>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</si>
  <si>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</si>
  <si>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</si>
  <si>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</si>
  <si>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</si>
  <si>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</si>
  <si>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</si>
  <si>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</si>
  <si>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</si>
  <si>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</si>
  <si>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</si>
  <si>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</si>
  <si>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</si>
  <si>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</si>
  <si>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</si>
  <si>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</si>
  <si>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</si>
  <si>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</si>
  <si>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</si>
  <si>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</si>
  <si>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</si>
  <si>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</si>
  <si>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</si>
  <si>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</si>
  <si>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</si>
  <si>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</si>
  <si>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</si>
  <si>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</si>
  <si>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</si>
  <si>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</si>
  <si>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</si>
  <si>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</si>
  <si>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</si>
  <si>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</si>
  <si>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</si>
  <si>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</si>
  <si>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</si>
  <si>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</si>
  <si>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</si>
  <si>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</si>
  <si>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</si>
  <si>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</si>
  <si>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</si>
  <si>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</si>
  <si>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</si>
  <si>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</si>
  <si>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</si>
  <si>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</si>
  <si>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</si>
  <si>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</si>
  <si>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</si>
  <si>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</si>
  <si>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</si>
  <si>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</si>
  <si>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</si>
  <si>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</si>
  <si>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</si>
  <si>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</si>
  <si>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</si>
  <si>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</si>
  <si>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</si>
  <si>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</si>
  <si>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</si>
  <si>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</si>
  <si>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</si>
  <si>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</si>
  <si>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</si>
  <si>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</si>
  <si>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</si>
  <si>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</si>
  <si>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</si>
  <si>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</si>
  <si>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</si>
  <si>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</si>
  <si>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</si>
  <si>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</si>
  <si>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</si>
  <si>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</si>
  <si>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</si>
  <si>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</si>
  <si>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</si>
  <si>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</si>
  <si>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</si>
  <si>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</si>
  <si>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</si>
  <si>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</si>
  <si>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</si>
  <si>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</si>
  <si>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</si>
  <si>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</si>
  <si>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</si>
  <si>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</si>
  <si>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</si>
  <si>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</si>
  <si>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</si>
  <si>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</si>
  <si>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</si>
  <si>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</si>
  <si>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</si>
  <si>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</si>
  <si>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</si>
  <si>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</si>
  <si>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</si>
  <si>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</si>
  <si>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</si>
  <si>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</si>
  <si>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</si>
  <si>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</si>
  <si>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</si>
  <si>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</si>
  <si>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</si>
  <si>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</si>
  <si>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</si>
  <si>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</si>
  <si>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</si>
  <si>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</si>
  <si>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</si>
  <si>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</si>
  <si>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</si>
  <si>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</si>
  <si>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</si>
  <si>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</si>
  <si>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</si>
  <si>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</si>
  <si>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</si>
  <si>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</si>
  <si>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</si>
  <si>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</si>
  <si>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</si>
  <si>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</si>
  <si>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</si>
  <si>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</si>
  <si>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</si>
  <si>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</si>
  <si>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</si>
  <si>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</si>
  <si>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</si>
  <si>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</si>
  <si>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</si>
  <si>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</si>
  <si>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</si>
  <si>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</si>
  <si>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</si>
  <si>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</si>
  <si>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</si>
  <si>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</si>
  <si>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</si>
  <si>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</si>
  <si>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</si>
  <si>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</si>
  <si>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</si>
  <si>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</si>
  <si>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</si>
  <si>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</si>
  <si>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</si>
  <si>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</si>
  <si>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</si>
  <si>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</si>
  <si>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</si>
  <si>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</si>
  <si>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</si>
  <si>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</si>
  <si>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</si>
  <si>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</si>
  <si>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</si>
  <si>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</si>
  <si>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</si>
  <si>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</si>
  <si>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</si>
  <si>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</si>
  <si>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</si>
  <si>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</si>
  <si>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</si>
  <si>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</si>
  <si>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</si>
  <si>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</si>
  <si>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</si>
  <si>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</si>
  <si>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</si>
  <si>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</si>
  <si>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</si>
  <si>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</si>
  <si>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</si>
  <si>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</si>
  <si>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</si>
  <si>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</si>
  <si>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</si>
  <si>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</si>
  <si>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</si>
  <si>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</si>
  <si>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</si>
  <si>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</si>
  <si>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</si>
  <si>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</si>
  <si>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</si>
  <si>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</si>
  <si>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</si>
  <si>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</si>
  <si>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</si>
  <si>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</si>
  <si>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</si>
  <si>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</si>
  <si>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</si>
  <si>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</si>
  <si>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</si>
  <si>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</si>
  <si>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</si>
  <si>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</si>
  <si>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</si>
  <si>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</si>
  <si>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</si>
  <si>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</si>
  <si>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</si>
  <si>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</si>
  <si>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</si>
  <si>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</si>
  <si>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</si>
  <si>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</si>
  <si>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</si>
  <si>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</si>
  <si>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</si>
  <si>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</si>
  <si>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</si>
  <si>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</si>
  <si>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</si>
  <si>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</si>
  <si>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</si>
  <si>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</si>
  <si>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</si>
  <si>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</si>
  <si>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</si>
  <si>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</si>
  <si>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</si>
  <si>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</si>
  <si>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</si>
  <si>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</si>
  <si>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</si>
  <si>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</si>
  <si>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</si>
  <si>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</si>
  <si>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</si>
  <si>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</si>
  <si>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</si>
  <si>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</si>
  <si>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</si>
  <si>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</si>
  <si>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</si>
  <si>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</si>
  <si>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</si>
  <si>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</si>
  <si>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</si>
  <si>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</si>
  <si>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</si>
  <si>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</si>
  <si>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</si>
  <si>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</si>
  <si>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</si>
  <si>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</si>
  <si>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</si>
  <si>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</si>
  <si>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</si>
  <si>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</si>
  <si>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</si>
  <si>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</si>
  <si>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</si>
  <si>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</si>
  <si>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</si>
  <si>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</si>
  <si>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</si>
  <si>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</si>
  <si>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</si>
  <si>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</si>
  <si>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</si>
  <si>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</si>
  <si>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</si>
  <si>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</si>
  <si>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</si>
  <si>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</si>
  <si>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</si>
  <si>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</si>
  <si>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</si>
  <si>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</si>
  <si>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</si>
  <si>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</si>
  <si>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</si>
  <si>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</si>
  <si>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</si>
  <si>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</si>
  <si>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</si>
  <si>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</si>
  <si>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</si>
  <si>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</si>
  <si>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</si>
  <si>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</si>
  <si>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</si>
  <si>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</si>
  <si>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</si>
  <si>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</si>
  <si>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</si>
  <si>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</si>
  <si>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</si>
  <si>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</si>
  <si>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</si>
  <si>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</si>
  <si>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</si>
  <si>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</si>
  <si>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</si>
  <si>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</si>
  <si>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</si>
  <si>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</si>
  <si>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</si>
  <si>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</si>
  <si>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</si>
  <si>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</si>
  <si>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</si>
  <si>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</si>
  <si>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</si>
  <si>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</si>
  <si>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</si>
  <si>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</si>
  <si>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</si>
  <si>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</si>
  <si>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</si>
  <si>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</si>
  <si>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</si>
  <si>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</si>
  <si>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</si>
  <si>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</si>
  <si>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</si>
  <si>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</si>
  <si>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</si>
  <si>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</si>
  <si>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</si>
  <si>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</si>
  <si>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</si>
  <si>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</si>
  <si>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</si>
  <si>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</si>
  <si>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</si>
  <si>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</si>
  <si>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</si>
  <si>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</si>
  <si>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</si>
  <si>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</si>
  <si>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</si>
  <si>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</si>
  <si>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</si>
  <si>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</si>
  <si>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</si>
  <si>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</si>
  <si>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</si>
  <si>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</si>
  <si>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</si>
  <si>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</si>
  <si>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</si>
  <si>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</si>
  <si>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</si>
  <si>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</si>
  <si>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</si>
  <si>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</si>
  <si>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</si>
  <si>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</si>
  <si>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</si>
  <si>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</si>
  <si>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</si>
  <si>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</si>
  <si>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</si>
  <si>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</si>
  <si>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</si>
  <si>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</si>
  <si>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</si>
  <si>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</si>
  <si>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</si>
  <si>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</si>
  <si>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</si>
  <si>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</si>
  <si>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</si>
  <si>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</si>
  <si>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</si>
  <si>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</si>
  <si>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</si>
  <si>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</si>
  <si>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</si>
  <si>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</si>
  <si>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</si>
  <si>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</si>
  <si>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</si>
  <si>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</si>
  <si>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</si>
  <si>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</si>
  <si>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</si>
  <si>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</si>
  <si>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</si>
  <si>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</si>
  <si>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</si>
  <si>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</si>
  <si>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</si>
  <si>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</si>
  <si>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</si>
  <si>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</si>
  <si>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</si>
  <si>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</si>
  <si>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</si>
  <si>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</si>
  <si>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</si>
  <si>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</si>
  <si>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</si>
  <si>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</si>
  <si>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</si>
  <si>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</si>
  <si>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</si>
  <si>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</si>
  <si>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</si>
  <si>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</si>
  <si>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</si>
  <si>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</si>
  <si>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</si>
  <si>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</si>
  <si>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</si>
  <si>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</si>
  <si>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</si>
  <si>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</si>
  <si>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</si>
  <si>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</si>
  <si>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</si>
  <si>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</si>
  <si>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</si>
  <si>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</si>
  <si>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</si>
  <si>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</si>
  <si>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</si>
  <si>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</si>
  <si>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</si>
  <si>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</si>
  <si>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</si>
  <si>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</si>
  <si>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</si>
  <si>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</si>
  <si>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</si>
  <si>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</si>
  <si>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</si>
  <si>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</si>
  <si>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</si>
  <si>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</si>
  <si>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</si>
  <si>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</si>
  <si>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</si>
  <si>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</si>
  <si>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</si>
  <si>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</si>
  <si>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</si>
  <si>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</si>
  <si>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</si>
  <si>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</si>
  <si>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</si>
  <si>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</si>
  <si>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</si>
  <si>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</si>
  <si>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</si>
  <si>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</si>
  <si>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</si>
  <si>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</si>
  <si>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</si>
  <si>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</si>
  <si>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</si>
  <si>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</si>
  <si>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</si>
  <si>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</si>
  <si>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</si>
  <si>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</si>
  <si>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</si>
  <si>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</si>
  <si>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</si>
  <si>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</si>
  <si>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</si>
  <si>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</si>
  <si>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</si>
  <si>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</si>
  <si>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</si>
  <si>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</si>
  <si>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</si>
  <si>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</si>
  <si>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</si>
  <si>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</si>
  <si>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</si>
  <si>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</si>
  <si>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</si>
  <si>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</si>
  <si>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</si>
  <si>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</si>
  <si>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</si>
  <si>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</si>
  <si>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</si>
  <si>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</si>
  <si>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</si>
  <si>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</si>
  <si>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</si>
  <si>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</si>
  <si>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</si>
  <si>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</si>
  <si>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</si>
  <si>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</si>
  <si>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</si>
  <si>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</si>
  <si>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</si>
  <si>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</si>
  <si>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</si>
  <si>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</si>
  <si>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</si>
  <si>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</si>
  <si>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</si>
  <si>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</si>
  <si>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</si>
  <si>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</si>
  <si>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</si>
  <si>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</si>
  <si>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</si>
  <si>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</si>
  <si>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</si>
  <si>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</si>
  <si>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</si>
  <si>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</si>
  <si>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</si>
  <si>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</si>
  <si>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</si>
  <si>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</si>
  <si>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</si>
  <si>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</si>
  <si>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</si>
  <si>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</si>
  <si>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</si>
  <si>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</si>
  <si>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</si>
  <si>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</si>
  <si>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</si>
  <si>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</si>
  <si>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</si>
  <si>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</si>
  <si>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</si>
  <si>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</si>
  <si>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</si>
  <si>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</si>
  <si>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</si>
  <si>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</si>
  <si>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</si>
  <si>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</si>
  <si>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</si>
  <si>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</si>
  <si>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</si>
  <si>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</si>
  <si>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</si>
  <si>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</si>
  <si>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</si>
  <si>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</si>
  <si>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</si>
  <si>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</si>
  <si>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</si>
  <si>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</si>
  <si>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</si>
  <si>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</si>
  <si>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</si>
  <si>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</si>
  <si>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</si>
  <si>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</si>
  <si>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</si>
  <si>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</si>
  <si>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</si>
  <si>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</si>
  <si>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</si>
  <si>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</si>
  <si>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</si>
  <si>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</si>
  <si>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</si>
  <si>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</si>
  <si>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</si>
  <si>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</si>
  <si>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</si>
  <si>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</si>
  <si>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</si>
  <si>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</si>
  <si>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</si>
  <si>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</si>
  <si>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</si>
  <si>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</si>
  <si>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</si>
  <si>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</si>
  <si>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</si>
  <si>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</si>
  <si>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</si>
  <si>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</si>
  <si>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</si>
  <si>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</si>
  <si>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</si>
  <si>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</si>
  <si>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</si>
  <si>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</si>
  <si>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</si>
  <si>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</si>
  <si>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</si>
  <si>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</si>
  <si>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</si>
  <si>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</si>
  <si>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</si>
  <si>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</si>
  <si>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</si>
  <si>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</si>
  <si>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</si>
  <si>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</si>
  <si>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</si>
  <si>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</si>
  <si>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</si>
  <si>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</si>
  <si>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</si>
  <si>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</si>
  <si>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</si>
  <si>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</si>
  <si>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</si>
  <si>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</si>
  <si>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</si>
  <si>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</si>
  <si>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</si>
  <si>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</si>
  <si>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</si>
  <si>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</si>
  <si>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</si>
  <si>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</si>
  <si>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</si>
  <si>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</si>
  <si>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</si>
  <si>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</si>
  <si>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</si>
  <si>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</si>
  <si>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</si>
  <si>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</si>
  <si>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</si>
  <si>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</si>
  <si>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</si>
  <si>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</si>
  <si>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</si>
  <si>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</si>
  <si>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</si>
  <si>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</si>
  <si>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</si>
  <si>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</si>
  <si>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</si>
  <si>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</si>
  <si>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</si>
  <si>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</si>
  <si>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</si>
  <si>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</si>
  <si>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</si>
  <si>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</si>
  <si>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</si>
  <si>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</si>
  <si>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</si>
  <si>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</si>
  <si>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</si>
  <si>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</si>
  <si>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</si>
  <si>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</si>
  <si>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</si>
  <si>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</si>
  <si>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</si>
  <si>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</si>
  <si>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</si>
  <si>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</si>
  <si>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</si>
  <si>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</si>
  <si>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</si>
  <si>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</si>
  <si>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</si>
  <si>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</si>
  <si>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</si>
  <si>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</si>
  <si>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</si>
  <si>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</si>
  <si>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</si>
  <si>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</si>
  <si>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</si>
  <si>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</si>
  <si>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</si>
  <si>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</si>
  <si>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</si>
  <si>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</si>
  <si>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</si>
  <si>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</si>
  <si>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</si>
  <si>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</si>
  <si>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</si>
  <si>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</si>
  <si>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</si>
  <si>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</si>
  <si>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</si>
  <si>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</si>
  <si>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</si>
  <si>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</si>
  <si>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</si>
  <si>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</si>
  <si>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</si>
  <si>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</si>
  <si>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</si>
  <si>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</si>
  <si>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</si>
  <si>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</si>
  <si>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</si>
  <si>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</si>
  <si>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</si>
  <si>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</si>
  <si>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</si>
  <si>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</si>
  <si>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</si>
  <si>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</si>
  <si>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</si>
  <si>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</si>
  <si>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</si>
  <si>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</si>
  <si>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</si>
  <si>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</si>
  <si>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</si>
  <si>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</si>
  <si>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</si>
  <si>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</si>
  <si>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</si>
  <si>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</si>
  <si>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</si>
  <si>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</si>
  <si>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</si>
  <si>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</si>
  <si>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</si>
  <si>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</si>
  <si>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</si>
  <si>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</si>
  <si>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</si>
  <si>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</si>
  <si>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</si>
  <si>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</si>
  <si>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</si>
  <si>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</si>
  <si>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</si>
  <si>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</si>
  <si>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</si>
  <si>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</si>
  <si>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</si>
  <si>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</si>
  <si>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</si>
  <si>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</si>
  <si>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</si>
  <si>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</si>
  <si>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</si>
  <si>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</si>
  <si>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</si>
  <si>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</si>
  <si>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</si>
  <si>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</si>
  <si>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</si>
  <si>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</si>
  <si>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</si>
  <si>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</si>
  <si>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</si>
  <si>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</si>
  <si>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</si>
  <si>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</si>
  <si>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</si>
  <si>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</si>
  <si>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</si>
  <si>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</si>
  <si>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</si>
  <si>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</si>
  <si>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</si>
  <si>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</si>
  <si>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</si>
  <si>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</si>
  <si>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</si>
  <si>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</si>
  <si>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</si>
  <si>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</si>
  <si>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</si>
  <si>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</si>
  <si>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</si>
  <si>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</si>
  <si>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</si>
  <si>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</si>
  <si>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</si>
  <si>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</si>
  <si>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</si>
  <si>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</si>
  <si>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</si>
  <si>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</si>
  <si>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</si>
  <si>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</si>
  <si>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</si>
  <si>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</si>
  <si>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</si>
  <si>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</si>
  <si>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</si>
  <si>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</si>
  <si>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</si>
  <si>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</si>
  <si>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</si>
  <si>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</si>
  <si>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</si>
  <si>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</si>
  <si>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</si>
  <si>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</si>
  <si>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</si>
  <si>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</si>
  <si>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</si>
  <si>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</si>
  <si>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</si>
  <si>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</si>
  <si>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</si>
  <si>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</si>
  <si>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</si>
  <si>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</si>
  <si>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</si>
  <si>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</si>
  <si>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</si>
  <si>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</si>
  <si>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</si>
  <si>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</si>
  <si>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</si>
  <si>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</si>
  <si>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</si>
  <si>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</si>
  <si>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</si>
  <si>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</si>
  <si>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</si>
  <si>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</si>
  <si>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</si>
  <si>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</si>
  <si>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</si>
  <si>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</si>
  <si>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</si>
  <si>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</si>
  <si>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</si>
  <si>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</si>
  <si>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</si>
  <si>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</si>
  <si>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</si>
  <si>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</si>
  <si>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</si>
  <si>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</si>
  <si>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</si>
  <si>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</si>
  <si>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</si>
  <si>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</si>
  <si>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</si>
  <si>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</si>
  <si>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</si>
  <si>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</si>
  <si>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</si>
  <si>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</si>
  <si>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</si>
  <si>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</si>
  <si>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</si>
  <si>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</si>
  <si>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</si>
  <si>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</si>
  <si>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</si>
  <si>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</si>
  <si>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</si>
  <si>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</si>
  <si>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</si>
  <si>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</si>
  <si>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</si>
  <si>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</si>
  <si>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</si>
  <si>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</si>
  <si>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</si>
  <si>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</si>
  <si>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</si>
  <si>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</si>
  <si>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</si>
  <si>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</si>
  <si>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</si>
  <si>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</si>
  <si>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</si>
  <si>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</si>
  <si>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</si>
  <si>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</si>
  <si>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</si>
  <si>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</si>
  <si>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</si>
  <si>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</si>
  <si>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</si>
  <si>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</si>
  <si>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</si>
  <si>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</si>
  <si>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</si>
  <si>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</si>
  <si>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</si>
  <si>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</si>
  <si>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</si>
  <si>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</si>
  <si>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</si>
  <si>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</si>
  <si>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</si>
  <si>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</si>
  <si>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</si>
  <si>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</si>
  <si>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</si>
  <si>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</si>
  <si>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</si>
  <si>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</si>
  <si>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</si>
  <si>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</si>
  <si>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</si>
  <si>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</si>
  <si>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</si>
  <si>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</si>
  <si>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</si>
  <si>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</si>
  <si>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</si>
  <si>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</si>
  <si>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</si>
  <si>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</si>
  <si>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</si>
  <si>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</si>
  <si>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</si>
  <si>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</si>
  <si>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</si>
  <si>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</si>
  <si>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</si>
  <si>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</si>
  <si>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</si>
  <si>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</si>
  <si>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</si>
  <si>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</si>
  <si>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</si>
  <si>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</si>
  <si>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</si>
  <si>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</si>
  <si>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</si>
  <si>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</si>
  <si>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</si>
  <si>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</si>
  <si>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</si>
  <si>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</si>
  <si>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</si>
  <si>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</si>
  <si>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</si>
  <si>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</si>
  <si>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</si>
  <si>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</si>
  <si>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</si>
  <si>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</si>
  <si>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</si>
  <si>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</si>
  <si>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</si>
  <si>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</si>
  <si>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</si>
  <si>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</si>
  <si>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</si>
  <si>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</si>
  <si>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</si>
  <si>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</si>
  <si>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</si>
  <si>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</si>
  <si>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</si>
  <si>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</si>
  <si>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</si>
  <si>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</si>
  <si>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</si>
  <si>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</si>
  <si>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</si>
  <si>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</si>
  <si>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</si>
  <si>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</si>
  <si>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</si>
  <si>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</si>
  <si>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</si>
  <si>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</si>
  <si>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</si>
  <si>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</si>
  <si>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</si>
  <si>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</si>
  <si>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</si>
  <si>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</si>
  <si>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</si>
  <si>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</si>
  <si>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</si>
  <si>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</si>
  <si>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</si>
  <si>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</si>
  <si>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</si>
  <si>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</si>
  <si>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</si>
  <si>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</si>
  <si>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</si>
  <si>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</si>
  <si>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</si>
  <si>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</si>
  <si>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</si>
  <si>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</si>
  <si>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</si>
  <si>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</si>
  <si>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</si>
  <si>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</si>
  <si>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</si>
  <si>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</si>
  <si>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</si>
  <si>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</si>
  <si>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</si>
  <si>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</si>
  <si>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</si>
  <si>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</si>
  <si>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</si>
  <si>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</si>
  <si>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</si>
  <si>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</si>
  <si>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</si>
  <si>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</si>
  <si>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</si>
  <si>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</si>
  <si>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</si>
  <si>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</si>
  <si>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</si>
  <si>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</si>
  <si>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</si>
  <si>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</si>
  <si>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</si>
  <si>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</si>
  <si>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</si>
  <si>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</si>
  <si>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</si>
  <si>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</si>
  <si>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</si>
  <si>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</si>
  <si>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</si>
  <si>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</si>
  <si>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</si>
  <si>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</si>
  <si>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</si>
  <si>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</si>
  <si>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</si>
  <si>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</si>
  <si>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</si>
  <si>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</si>
  <si>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</si>
  <si>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</si>
  <si>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</si>
  <si>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</si>
  <si>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</si>
  <si>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</si>
  <si>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</si>
  <si>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</si>
  <si>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</si>
  <si>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</si>
  <si>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</si>
  <si>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</si>
  <si>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</si>
  <si>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</si>
  <si>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</si>
  <si>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</si>
  <si>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</si>
  <si>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</si>
  <si>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</si>
  <si>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</si>
  <si>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</si>
  <si>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</si>
  <si>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</si>
  <si>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</si>
  <si>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</si>
  <si>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</si>
  <si>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</si>
  <si>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</si>
  <si>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</si>
  <si>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</si>
  <si>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</si>
  <si>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</si>
  <si>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</si>
  <si>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</si>
  <si>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</si>
  <si>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</si>
  <si>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</si>
  <si>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</si>
  <si>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</si>
  <si>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</si>
  <si>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</si>
  <si>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</si>
  <si>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</si>
  <si>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</si>
  <si>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</si>
  <si>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</si>
  <si>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</si>
  <si>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</si>
  <si>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</si>
  <si>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</si>
  <si>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</si>
  <si>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</si>
  <si>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</si>
  <si>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</si>
  <si>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</si>
  <si>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</si>
  <si>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</si>
  <si>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</si>
  <si>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</si>
  <si>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</si>
  <si>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</si>
  <si>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</si>
  <si>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</si>
  <si>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</si>
  <si>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</si>
  <si>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</si>
  <si>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</si>
  <si>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</si>
  <si>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</si>
  <si>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</si>
  <si>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</si>
  <si>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</si>
  <si>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</si>
  <si>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</si>
  <si>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</si>
  <si>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</si>
  <si>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</si>
  <si>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</si>
  <si>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</si>
  <si>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</si>
  <si>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</si>
  <si>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</si>
  <si>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</si>
  <si>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</si>
  <si>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</si>
  <si>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</si>
  <si>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</si>
  <si>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</si>
  <si>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</si>
  <si>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</si>
  <si>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</si>
  <si>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</si>
  <si>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</si>
  <si>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</si>
  <si>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</si>
  <si>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</si>
  <si>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</si>
  <si>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</si>
  <si>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</si>
  <si>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</si>
  <si>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</si>
  <si>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</si>
  <si>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</si>
  <si>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</si>
  <si>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</si>
  <si>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</si>
  <si>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</si>
  <si>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</si>
  <si>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</si>
  <si>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</si>
  <si>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</si>
  <si>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</si>
  <si>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</si>
  <si>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</si>
  <si>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</si>
  <si>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</si>
  <si>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</si>
  <si>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</si>
  <si>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</si>
  <si>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</si>
  <si>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</si>
  <si>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</si>
  <si>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</si>
  <si>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</si>
  <si>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</si>
  <si>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</si>
  <si>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</si>
  <si>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</si>
  <si>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</si>
  <si>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</si>
  <si>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</si>
  <si>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</si>
  <si>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</si>
  <si>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</si>
  <si>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</si>
  <si>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</si>
  <si>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</si>
  <si>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</si>
  <si>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</si>
  <si>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</si>
  <si>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</si>
  <si>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</si>
  <si>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</si>
  <si>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</si>
  <si>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</si>
  <si>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</si>
  <si>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</si>
  <si>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</si>
  <si>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</si>
  <si>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</si>
  <si>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</si>
  <si>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</si>
  <si>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</si>
  <si>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</si>
  <si>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</si>
  <si>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</si>
  <si>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</si>
  <si>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</si>
  <si>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</si>
  <si>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</si>
  <si>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</si>
  <si>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</si>
  <si>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</si>
  <si>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</si>
  <si>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</si>
  <si>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</si>
  <si>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</si>
  <si>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</si>
  <si>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</si>
  <si>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</si>
  <si>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</si>
  <si>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</si>
  <si>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</si>
  <si>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</si>
  <si>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</si>
  <si>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</si>
  <si>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</si>
  <si>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</si>
  <si>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</si>
  <si>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</si>
  <si>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</si>
  <si>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</si>
  <si>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</si>
  <si>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</si>
  <si>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</si>
  <si>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</si>
  <si>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</si>
  <si>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</si>
  <si>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</si>
  <si>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</si>
  <si>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</si>
  <si>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</si>
  <si>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</si>
  <si>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</si>
  <si>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</si>
  <si>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</si>
  <si>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</si>
  <si>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</si>
  <si>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</si>
  <si>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</si>
  <si>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</si>
  <si>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</si>
  <si>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</si>
  <si>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</si>
  <si>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</si>
  <si>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</si>
  <si>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</si>
  <si>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</si>
  <si>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</si>
  <si>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</si>
  <si>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</si>
  <si>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</si>
  <si>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</si>
  <si>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</si>
  <si>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</si>
  <si>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</si>
  <si>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</si>
  <si>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</si>
  <si>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</si>
  <si>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</si>
  <si>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</si>
  <si>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</si>
  <si>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</si>
  <si>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</si>
  <si>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</si>
  <si>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</si>
  <si>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</si>
  <si>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</si>
  <si>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</si>
  <si>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</si>
  <si>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</si>
  <si>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</si>
  <si>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</si>
  <si>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</si>
  <si>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</si>
  <si>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</si>
  <si>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</si>
  <si>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</si>
  <si>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</si>
  <si>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</si>
  <si>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</si>
  <si>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</si>
  <si>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</si>
  <si>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</si>
  <si>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</si>
  <si>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</si>
  <si>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</si>
  <si>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</si>
  <si>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</si>
  <si>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</si>
  <si>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</si>
  <si>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</si>
  <si>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</si>
  <si>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</si>
  <si>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</si>
  <si>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</si>
  <si>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</si>
  <si>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</si>
  <si>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</si>
  <si>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</si>
  <si>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</si>
  <si>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</si>
  <si>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</si>
  <si>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</si>
  <si>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</si>
  <si>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</si>
  <si>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</si>
  <si>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</si>
  <si>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</si>
  <si>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</si>
  <si>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</si>
  <si>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</si>
  <si>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</si>
  <si>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</si>
  <si>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</si>
  <si>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</si>
  <si>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</si>
  <si>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</si>
  <si>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</si>
  <si>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</si>
  <si>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</si>
  <si>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</si>
  <si>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</si>
  <si>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</si>
  <si>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</si>
  <si>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</si>
  <si>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</si>
  <si>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</si>
  <si>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</si>
  <si>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</si>
  <si>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</si>
  <si>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</si>
  <si>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</si>
  <si>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</si>
  <si>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</si>
  <si>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</si>
  <si>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</si>
  <si>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</si>
  <si>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</si>
  <si>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</si>
  <si>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</si>
  <si>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</si>
  <si>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</si>
  <si>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</si>
  <si>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</si>
  <si>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</si>
  <si>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</si>
  <si>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</si>
  <si>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</si>
  <si>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</si>
  <si>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</si>
  <si>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</si>
  <si>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</si>
  <si>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</si>
  <si>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</si>
  <si>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</si>
  <si>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</si>
  <si>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</si>
  <si>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</si>
  <si>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</si>
  <si>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</si>
  <si>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</si>
  <si>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</si>
  <si>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</si>
  <si>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</si>
  <si>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</si>
  <si>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</si>
  <si>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</si>
  <si>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</si>
  <si>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</si>
  <si>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</si>
  <si>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</si>
  <si>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</si>
  <si>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</si>
  <si>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</si>
  <si>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</si>
  <si>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</si>
  <si>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</si>
  <si>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</si>
  <si>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</si>
  <si>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</si>
  <si>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</si>
  <si>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</si>
  <si>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</si>
  <si>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</si>
  <si>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</si>
  <si>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</si>
  <si>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</si>
  <si>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</si>
  <si>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</si>
  <si>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</si>
  <si>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</si>
  <si>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</si>
  <si>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</si>
  <si>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</si>
  <si>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</si>
  <si>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</si>
  <si>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</si>
  <si>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</si>
  <si>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</si>
  <si>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</si>
  <si>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</si>
  <si>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</si>
  <si>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</si>
  <si>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</si>
  <si>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</si>
  <si>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</si>
  <si>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</si>
  <si>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</si>
  <si>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</si>
  <si>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</si>
  <si>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</si>
  <si>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</si>
  <si>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</si>
  <si>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</si>
  <si>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</si>
  <si>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</si>
  <si>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</si>
  <si>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</si>
  <si>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</si>
  <si>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</si>
  <si>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</si>
  <si>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</si>
  <si>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</si>
  <si>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</si>
  <si>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</si>
  <si>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</si>
  <si>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</si>
  <si>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</si>
  <si>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</si>
  <si>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</si>
  <si>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</si>
  <si>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</si>
  <si>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</si>
  <si>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</si>
  <si>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</si>
  <si>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</si>
  <si>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</si>
  <si>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</si>
  <si>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</si>
  <si>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</si>
  <si>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</si>
  <si>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</si>
  <si>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</si>
  <si>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</si>
  <si>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</si>
  <si>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</si>
  <si>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</si>
  <si>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</si>
  <si>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</si>
  <si>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</si>
  <si>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</si>
  <si>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</si>
  <si>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</si>
  <si>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</si>
  <si>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</si>
  <si>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</si>
  <si>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</si>
  <si>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</si>
  <si>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</si>
  <si>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</si>
  <si>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</si>
  <si>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</si>
  <si>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</si>
  <si>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</si>
  <si>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</si>
  <si>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</si>
  <si>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</si>
  <si>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</si>
  <si>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</si>
  <si>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</si>
  <si>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</si>
  <si>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</si>
  <si>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</si>
  <si>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</si>
  <si>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</si>
  <si>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</si>
  <si>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</si>
  <si>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</si>
  <si>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</si>
  <si>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</si>
  <si>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</si>
  <si>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</si>
  <si>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</si>
  <si>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</si>
  <si>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</si>
  <si>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</si>
  <si>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</si>
  <si>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</si>
  <si>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</si>
  <si>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</si>
  <si>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</si>
  <si>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</si>
  <si>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</si>
  <si>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</si>
  <si>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</si>
  <si>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</si>
  <si>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</si>
  <si>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</si>
  <si>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</si>
  <si>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</si>
  <si>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</si>
  <si>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</si>
  <si>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</si>
  <si>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</si>
  <si>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</si>
  <si>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</si>
  <si>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</si>
  <si>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</si>
  <si>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</si>
  <si>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</si>
  <si>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</si>
  <si>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</si>
  <si>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</si>
  <si>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</si>
  <si>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</si>
  <si>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</si>
  <si>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</si>
  <si>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</si>
  <si>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</si>
  <si>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</si>
  <si>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</si>
  <si>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</si>
  <si>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</si>
  <si>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</si>
  <si>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</si>
  <si>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</si>
  <si>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</si>
  <si>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</si>
  <si>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</si>
  <si>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</si>
  <si>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</si>
  <si>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</si>
  <si>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</si>
  <si>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</si>
  <si>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</si>
  <si>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</si>
  <si>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</si>
  <si>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</si>
  <si>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</si>
  <si>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</si>
  <si>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</si>
  <si>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</si>
  <si>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</si>
  <si>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</si>
  <si>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</si>
  <si>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</si>
  <si>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</si>
  <si>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</si>
  <si>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</si>
  <si>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</si>
  <si>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</si>
  <si>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</si>
  <si>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</si>
  <si>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</si>
  <si>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</si>
  <si>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</si>
  <si>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</si>
  <si>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</si>
  <si>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</si>
  <si>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</si>
  <si>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</si>
  <si>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</si>
  <si>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</si>
  <si>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</si>
  <si>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</si>
  <si>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</si>
  <si>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</si>
  <si>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</si>
  <si>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</si>
  <si>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</si>
  <si>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</si>
  <si>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</si>
  <si>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</si>
  <si>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</si>
  <si>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</si>
  <si>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</si>
  <si>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</si>
  <si>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</si>
  <si>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</si>
  <si>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</si>
  <si>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</si>
  <si>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</si>
  <si>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</si>
  <si>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</si>
  <si>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</si>
  <si>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</si>
  <si>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</si>
  <si>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</si>
  <si>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</si>
  <si>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</si>
  <si>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</si>
  <si>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</si>
  <si>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</si>
  <si>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</si>
  <si>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</si>
  <si>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</si>
  <si>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</si>
  <si>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</si>
  <si>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</si>
  <si>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</si>
  <si>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</si>
  <si>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</si>
  <si>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</si>
  <si>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</si>
  <si>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</si>
  <si>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</si>
  <si>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</si>
  <si>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</si>
  <si>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</si>
  <si>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</si>
  <si>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</si>
  <si>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</si>
  <si>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</si>
  <si>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</si>
  <si>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</si>
  <si>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</si>
  <si>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</si>
  <si>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</si>
  <si>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</si>
  <si>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</si>
  <si>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</si>
  <si>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</si>
  <si>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</si>
  <si>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</si>
  <si>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</si>
  <si>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</si>
  <si>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</si>
  <si>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</si>
  <si>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</si>
  <si>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</si>
  <si>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</si>
  <si>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</si>
  <si>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</si>
  <si>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</si>
  <si>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</si>
  <si>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</si>
  <si>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</si>
  <si>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</si>
  <si>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</si>
  <si>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</si>
  <si>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</si>
  <si>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</si>
  <si>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</si>
  <si>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</si>
  <si>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</si>
  <si>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</si>
  <si>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</si>
  <si>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</si>
  <si>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</si>
  <si>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</si>
  <si>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</si>
  <si>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</si>
  <si>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</si>
  <si>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</si>
  <si>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</si>
  <si>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</si>
  <si>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</si>
  <si>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</si>
  <si>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</si>
  <si>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</si>
  <si>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</si>
  <si>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</si>
  <si>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</si>
  <si>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</si>
  <si>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</si>
  <si>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</si>
  <si>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</si>
  <si>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</si>
  <si>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</si>
  <si>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</si>
  <si>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</si>
  <si>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</si>
  <si>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</si>
  <si>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</si>
  <si>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</si>
  <si>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</si>
  <si>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</si>
  <si>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</si>
  <si>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</si>
  <si>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</si>
  <si>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</si>
  <si>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</si>
  <si>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</si>
  <si>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</si>
  <si>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</si>
  <si>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</si>
  <si>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</si>
  <si>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</si>
  <si>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</si>
  <si>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</si>
  <si>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</si>
  <si>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</si>
  <si>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</si>
  <si>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</si>
  <si>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</si>
  <si>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</si>
  <si>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</si>
  <si>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</si>
  <si>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</si>
  <si>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</si>
  <si>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</si>
  <si>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</si>
  <si>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</si>
  <si>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</si>
  <si>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</si>
  <si>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</si>
  <si>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</si>
  <si>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</si>
  <si>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</si>
  <si>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</si>
  <si>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</si>
  <si>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</si>
  <si>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</si>
  <si>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</si>
  <si>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</si>
  <si>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</si>
  <si>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</si>
  <si>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</si>
  <si>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</si>
  <si>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</si>
  <si>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</si>
  <si>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</si>
  <si>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</si>
  <si>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</si>
  <si>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</si>
  <si>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</si>
  <si>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</si>
  <si>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</si>
  <si>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</si>
  <si>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</si>
  <si>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</si>
  <si>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</si>
  <si>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</si>
  <si>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</si>
  <si>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</si>
  <si>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</si>
  <si>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</si>
  <si>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</si>
  <si>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</si>
  <si>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</si>
  <si>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</si>
  <si>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</si>
  <si>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</si>
  <si>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</si>
  <si>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</si>
  <si>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</si>
  <si>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</si>
  <si>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</si>
  <si>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</si>
  <si>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</si>
  <si>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</si>
  <si>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</si>
  <si>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</si>
  <si>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</si>
  <si>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</si>
  <si>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</si>
  <si>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</si>
  <si>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</si>
  <si>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</si>
  <si>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</si>
  <si>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</si>
  <si>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</si>
  <si>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</si>
  <si>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</si>
  <si>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</si>
  <si>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</si>
  <si>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</si>
  <si>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</si>
  <si>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</si>
  <si>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</si>
  <si>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</si>
  <si>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</si>
  <si>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</si>
  <si>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</si>
  <si>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</si>
  <si>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</si>
  <si>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</si>
  <si>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</si>
  <si>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</si>
  <si>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</si>
  <si>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</si>
  <si>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</si>
  <si>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</si>
  <si>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</si>
  <si>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</si>
  <si>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</si>
  <si>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</si>
  <si>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</si>
  <si>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</si>
  <si>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</si>
  <si>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</si>
  <si>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</si>
  <si>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</si>
  <si>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</si>
  <si>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</si>
  <si>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</si>
  <si>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</si>
  <si>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</si>
  <si>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</si>
  <si>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</si>
  <si>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</si>
  <si>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</si>
  <si>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</si>
  <si>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</si>
  <si>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</si>
  <si>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</si>
  <si>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</si>
  <si>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</si>
  <si>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</si>
  <si>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</si>
  <si>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</si>
  <si>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</si>
  <si>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</si>
  <si>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</si>
  <si>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</si>
  <si>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</si>
  <si>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</si>
  <si>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</si>
  <si>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</si>
  <si>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</si>
  <si>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</si>
  <si>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</si>
  <si>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</si>
  <si>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</si>
  <si>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</si>
  <si>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</si>
  <si>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</si>
  <si>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</si>
  <si>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</si>
  <si>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</si>
  <si>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</si>
  <si>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</si>
  <si>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</si>
  <si>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</si>
  <si>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</si>
  <si>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</si>
  <si>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</si>
  <si>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</si>
  <si>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</si>
  <si>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</si>
  <si>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</si>
  <si>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</si>
  <si>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</si>
  <si>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</si>
  <si>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</si>
  <si>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</si>
  <si>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</si>
  <si>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</si>
  <si>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</si>
  <si>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</si>
  <si>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</si>
  <si>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</si>
  <si>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</si>
  <si>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</si>
  <si>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</si>
  <si>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</si>
  <si>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</si>
  <si>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</si>
  <si>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</si>
  <si>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</si>
  <si>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</si>
  <si>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</si>
  <si>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</si>
  <si>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</si>
  <si>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</si>
  <si>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</si>
  <si>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</si>
  <si>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</si>
  <si>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</si>
  <si>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</si>
  <si>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</si>
  <si>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</si>
  <si>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</si>
  <si>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</si>
  <si>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</si>
  <si>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</si>
  <si>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</si>
  <si>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</si>
  <si>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</si>
  <si>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</si>
  <si>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</si>
  <si>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</si>
  <si>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</si>
  <si>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</si>
  <si>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</si>
  <si>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</si>
  <si>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</si>
  <si>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</si>
  <si>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</si>
  <si>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</si>
  <si>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</si>
  <si>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</si>
  <si>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</si>
  <si>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</si>
  <si>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</si>
  <si>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</si>
  <si>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</si>
  <si>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</si>
  <si>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</si>
  <si>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</si>
  <si>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</si>
  <si>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</si>
  <si>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</si>
  <si>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</si>
  <si>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</si>
  <si>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</si>
  <si>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</si>
  <si>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</si>
  <si>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</si>
  <si>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</si>
  <si>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</si>
  <si>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</si>
  <si>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</si>
  <si>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</si>
  <si>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</si>
  <si>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</si>
  <si>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</si>
  <si>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</si>
  <si>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</si>
  <si>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</si>
  <si>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</si>
  <si>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</si>
  <si>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</si>
  <si>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</si>
  <si>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</si>
  <si>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</si>
  <si>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</si>
  <si>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</si>
  <si>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</si>
  <si>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</si>
  <si>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</si>
  <si>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</si>
  <si>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</si>
  <si>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</si>
  <si>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</si>
  <si>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</si>
  <si>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</si>
  <si>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</si>
  <si>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</si>
  <si>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</si>
  <si>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</si>
  <si>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</si>
  <si>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</si>
  <si>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</si>
  <si>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</si>
  <si>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</si>
  <si>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</si>
  <si>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</si>
  <si>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</si>
  <si>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</si>
  <si>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</si>
  <si>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</si>
  <si>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</si>
  <si>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</si>
  <si>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</si>
  <si>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</si>
  <si>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</si>
  <si>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</si>
  <si>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</si>
  <si>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</si>
  <si>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</si>
  <si>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</si>
  <si>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</si>
  <si>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</si>
  <si>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</si>
  <si>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</si>
  <si>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</si>
  <si>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</si>
  <si>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</si>
  <si>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</si>
  <si>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</si>
  <si>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</si>
  <si>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</si>
  <si>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</si>
  <si>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</si>
  <si>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</si>
  <si>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</si>
  <si>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</si>
  <si>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</si>
  <si>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</si>
  <si>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</si>
  <si>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</si>
  <si>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</si>
  <si>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</si>
  <si>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</si>
  <si>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</si>
  <si>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</si>
  <si>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</si>
  <si>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</si>
  <si>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</si>
  <si>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</si>
  <si>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</si>
  <si>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</si>
  <si>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</si>
  <si>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</si>
  <si>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</si>
  <si>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</si>
  <si>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</si>
  <si>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</si>
  <si>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</si>
  <si>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</si>
  <si>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</si>
  <si>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</si>
  <si>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</si>
  <si>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</si>
  <si>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</si>
  <si>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</si>
  <si>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</si>
  <si>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</si>
  <si>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</si>
  <si>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</si>
  <si>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</si>
  <si>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</si>
  <si>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</si>
  <si>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</si>
  <si>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</si>
  <si>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</si>
  <si>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</si>
  <si>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</si>
  <si>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</si>
  <si>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</si>
  <si>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</si>
  <si>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</si>
  <si>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</si>
  <si>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</si>
  <si>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</si>
  <si>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</si>
  <si>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</si>
  <si>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</si>
  <si>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</si>
  <si>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</si>
  <si>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</si>
  <si>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</si>
  <si>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</si>
  <si>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</si>
  <si>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</si>
  <si>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</si>
  <si>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</si>
  <si>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</si>
  <si>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</si>
  <si>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</si>
  <si>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</si>
  <si>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</si>
  <si>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</si>
  <si>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</si>
  <si>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</si>
  <si>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</si>
  <si>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</si>
  <si>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</si>
  <si>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</si>
  <si>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</si>
  <si>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</si>
  <si>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</si>
  <si>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</si>
  <si>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</si>
  <si>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</si>
  <si>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</si>
  <si>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</si>
  <si>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</si>
  <si>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</si>
  <si>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</si>
  <si>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</si>
  <si>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</si>
  <si>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</si>
  <si>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</si>
  <si>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</si>
  <si>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</si>
  <si>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</si>
  <si>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</si>
  <si>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</si>
  <si>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</si>
  <si>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</si>
  <si>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</si>
  <si>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</si>
  <si>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</si>
  <si>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</si>
  <si>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</si>
  <si>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</si>
  <si>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</si>
  <si>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</si>
  <si>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</si>
  <si>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</si>
  <si>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</si>
  <si>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</si>
  <si>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</si>
  <si>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</si>
  <si>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</si>
  <si>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</si>
  <si>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</si>
  <si>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</si>
  <si>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</si>
  <si>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</si>
  <si>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</si>
  <si>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</si>
  <si>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</si>
  <si>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</si>
  <si>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</si>
  <si>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</si>
  <si>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</si>
  <si>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</si>
  <si>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</si>
  <si>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</si>
  <si>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</si>
  <si>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</si>
  <si>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</si>
  <si>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</si>
  <si>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</si>
  <si>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</si>
  <si>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</si>
  <si>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</si>
  <si>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</si>
  <si>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</si>
  <si>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</si>
  <si>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</si>
  <si>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</si>
  <si>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</si>
  <si>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</si>
  <si>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</si>
  <si>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</si>
  <si>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</si>
  <si>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</si>
  <si>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</si>
  <si>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</si>
  <si>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</si>
  <si>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</si>
  <si>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</si>
  <si>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</si>
  <si>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</si>
  <si>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</si>
  <si>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</si>
  <si>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</si>
  <si>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</si>
  <si>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</si>
  <si>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</si>
  <si>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</si>
  <si>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</si>
  <si>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</si>
  <si>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</si>
  <si>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</si>
  <si>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</si>
  <si>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</si>
  <si>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</si>
  <si>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</si>
  <si>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</si>
  <si>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</si>
  <si>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</si>
  <si>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</si>
  <si>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</si>
  <si>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</si>
  <si>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</si>
  <si>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</si>
  <si>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</si>
  <si>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</si>
  <si>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</si>
  <si>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</si>
  <si>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</si>
  <si>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</si>
  <si>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</si>
  <si>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</si>
  <si>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</si>
  <si>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</si>
  <si>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</si>
  <si>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</si>
  <si>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</si>
  <si>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</si>
  <si>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</si>
  <si>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</si>
  <si>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</si>
  <si>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</si>
  <si>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</si>
  <si>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</si>
  <si>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</si>
  <si>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</si>
  <si>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</si>
  <si>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</si>
  <si>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</si>
  <si>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</si>
  <si>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</si>
  <si>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</si>
  <si>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</si>
  <si>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</si>
  <si>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</si>
  <si>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</si>
  <si>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</si>
  <si>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</si>
  <si>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</si>
  <si>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</si>
  <si>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</si>
  <si>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</si>
  <si>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</si>
  <si>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</si>
  <si>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</si>
  <si>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</si>
  <si>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</si>
  <si>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</si>
  <si>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</si>
  <si>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</si>
  <si>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</si>
  <si>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</si>
  <si>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</si>
  <si>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</si>
  <si>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</si>
  <si>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</si>
  <si>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</si>
  <si>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</si>
  <si>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</si>
  <si>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</si>
  <si>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</si>
  <si>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</si>
  <si>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</si>
  <si>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</si>
  <si>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</si>
  <si>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</si>
  <si>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</si>
  <si>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</si>
  <si>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</si>
  <si>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</si>
  <si>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</si>
  <si>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</si>
  <si>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</si>
  <si>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</si>
  <si>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</si>
  <si>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</si>
  <si>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</si>
  <si>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</si>
  <si>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</si>
  <si>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</si>
  <si>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</si>
  <si>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</si>
  <si>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</si>
  <si>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</si>
  <si>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</si>
  <si>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</si>
  <si>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</si>
  <si>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</si>
  <si>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</si>
  <si>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</si>
  <si>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</si>
  <si>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</si>
  <si>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</si>
  <si>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</si>
  <si>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</si>
  <si>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</si>
  <si>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</si>
  <si>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</si>
  <si>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</si>
  <si>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</si>
  <si>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</si>
  <si>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</si>
  <si>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</si>
  <si>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</si>
  <si>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</si>
  <si>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</si>
  <si>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</si>
  <si>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</si>
  <si>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</si>
  <si>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</si>
  <si>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</si>
  <si>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</si>
  <si>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</si>
  <si>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</si>
  <si>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</si>
  <si>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</si>
  <si>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</si>
  <si>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</si>
  <si>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</si>
  <si>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</si>
  <si>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</si>
  <si>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</si>
  <si>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</si>
  <si>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</si>
  <si>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</si>
  <si>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</si>
  <si>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</si>
  <si>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</si>
  <si>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</si>
  <si>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</si>
  <si>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</si>
  <si>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</si>
  <si>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</si>
  <si>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</si>
  <si>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</si>
  <si>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</si>
  <si>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</si>
  <si>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</si>
  <si>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</si>
  <si>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</si>
  <si>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</si>
  <si>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</si>
  <si>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</si>
  <si>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</si>
  <si>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</si>
  <si>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</si>
  <si>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</si>
  <si>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</si>
  <si>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</si>
  <si>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</si>
  <si>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</si>
  <si>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</si>
  <si>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</si>
  <si>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</si>
  <si>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</si>
  <si>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</si>
  <si>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</si>
  <si>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</si>
  <si>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</si>
  <si>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</si>
  <si>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</si>
  <si>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</si>
  <si>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</si>
  <si>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</si>
  <si>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</si>
  <si>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</si>
  <si>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</si>
  <si>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</si>
  <si>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</si>
  <si>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</si>
  <si>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</si>
  <si>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</si>
  <si>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</si>
  <si>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</si>
  <si>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</si>
  <si>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</si>
  <si>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</si>
  <si>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</si>
  <si>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</si>
  <si>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</si>
  <si>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</si>
  <si>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</si>
  <si>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</si>
  <si>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</si>
  <si>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</si>
  <si>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</si>
  <si>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</si>
  <si>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</si>
  <si>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</si>
  <si>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</si>
  <si>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</si>
  <si>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</si>
  <si>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</si>
  <si>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</si>
  <si>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</si>
  <si>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</si>
  <si>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</si>
  <si>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</si>
  <si>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</si>
  <si>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</si>
  <si>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</si>
  <si>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</si>
  <si>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</si>
  <si>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</si>
  <si>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</si>
  <si>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</si>
  <si>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</si>
  <si>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</si>
  <si>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</si>
  <si>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</si>
  <si>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</si>
  <si>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</si>
  <si>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</si>
  <si>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</si>
  <si>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</si>
  <si>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</si>
  <si>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</si>
  <si>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</si>
  <si>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</si>
  <si>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</si>
  <si>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</si>
  <si>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</si>
  <si>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</si>
  <si>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</si>
  <si>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</si>
  <si>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</si>
  <si>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</si>
  <si>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</si>
  <si>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</si>
  <si>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</si>
  <si>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</si>
  <si>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</si>
  <si>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</si>
  <si>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</si>
  <si>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</si>
  <si>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</si>
  <si>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</si>
  <si>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</si>
  <si>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</si>
  <si>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</si>
  <si>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</si>
  <si>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</si>
  <si>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</si>
  <si>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</si>
  <si>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</si>
  <si>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</si>
  <si>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</si>
  <si>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</si>
  <si>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</si>
  <si>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</si>
  <si>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</si>
  <si>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</si>
  <si>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</si>
  <si>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</si>
  <si>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</si>
  <si>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</si>
  <si>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</si>
  <si>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</si>
  <si>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</si>
  <si>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</si>
  <si>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</si>
  <si>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</si>
  <si>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</si>
  <si>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</si>
  <si>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</si>
  <si>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</si>
  <si>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</si>
  <si>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</si>
  <si>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</si>
  <si>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</si>
  <si>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</si>
  <si>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</si>
  <si>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</si>
  <si>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</si>
  <si>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</si>
  <si>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</si>
  <si>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</si>
  <si>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</si>
  <si>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</si>
  <si>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</si>
  <si>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</si>
  <si>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</si>
  <si>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</si>
  <si>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</si>
  <si>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</si>
  <si>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</si>
  <si>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</si>
  <si>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</si>
  <si>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</si>
  <si>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</si>
  <si>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</si>
  <si>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</si>
  <si>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</si>
  <si>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</si>
  <si>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</si>
  <si>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</si>
  <si>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</si>
  <si>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</si>
  <si>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</si>
  <si>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</si>
  <si>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</si>
  <si>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</si>
  <si>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</si>
  <si>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</si>
  <si>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</si>
  <si>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</si>
  <si>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</si>
  <si>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</si>
  <si>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</si>
  <si>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</si>
  <si>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</si>
  <si>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</si>
  <si>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</si>
  <si>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</si>
  <si>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</si>
  <si>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</si>
  <si>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</si>
  <si>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</si>
  <si>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</si>
  <si>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</si>
  <si>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</si>
  <si>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</si>
  <si>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</si>
  <si>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</si>
  <si>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</si>
  <si>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</si>
  <si>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</si>
  <si>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</si>
  <si>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</si>
  <si>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</si>
  <si>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</si>
  <si>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</si>
  <si>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</si>
  <si>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</si>
  <si>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</si>
  <si>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</si>
  <si>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</si>
  <si>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</si>
  <si>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</si>
  <si>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</si>
  <si>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</si>
  <si>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</si>
  <si>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</si>
  <si>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</si>
  <si>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</si>
  <si>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</si>
  <si>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</si>
  <si>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</si>
  <si>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</si>
  <si>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</si>
  <si>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</si>
  <si>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</si>
  <si>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</si>
  <si>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</si>
  <si>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</si>
  <si>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</si>
  <si>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</si>
  <si>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</si>
  <si>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</si>
  <si>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</si>
  <si>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</si>
  <si>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</si>
  <si>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</si>
  <si>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</si>
  <si>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</si>
  <si>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</si>
  <si>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</si>
  <si>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</si>
  <si>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</si>
  <si>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</si>
  <si>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</si>
  <si>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</si>
  <si>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</si>
  <si>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</si>
  <si>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</si>
  <si>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</si>
  <si>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</si>
  <si>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</si>
  <si>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</si>
  <si>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</si>
  <si>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</si>
  <si>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</si>
  <si>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</si>
  <si>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</si>
  <si>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</si>
  <si>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</si>
  <si>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</si>
  <si>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</si>
  <si>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</si>
  <si>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</si>
  <si>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</si>
  <si>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</si>
  <si>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</si>
  <si>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</si>
  <si>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</si>
  <si>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</si>
  <si>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</si>
  <si>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</si>
  <si>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</si>
  <si>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</si>
  <si>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</si>
  <si>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</si>
  <si>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</si>
  <si>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</si>
  <si>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</si>
  <si>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</si>
  <si>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</si>
  <si>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</si>
  <si>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</si>
  <si>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</si>
  <si>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</si>
  <si>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</si>
  <si>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</si>
  <si>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</si>
  <si>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</si>
  <si>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</si>
  <si>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</si>
  <si>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</si>
  <si>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</si>
  <si>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</si>
  <si>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</si>
  <si>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</si>
  <si>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</si>
  <si>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</si>
  <si>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</si>
  <si>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</si>
  <si>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</si>
  <si>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</si>
  <si>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</si>
  <si>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</si>
  <si>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</si>
  <si>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</si>
  <si>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</si>
  <si>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</si>
  <si>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</si>
  <si>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</si>
  <si>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</si>
  <si>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</si>
  <si>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</si>
  <si>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</si>
  <si>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</si>
  <si>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</si>
  <si>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</si>
  <si>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</si>
  <si>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</si>
  <si>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</si>
  <si>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</si>
  <si>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</si>
  <si>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</si>
  <si>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</si>
  <si>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</si>
  <si>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</si>
  <si>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</si>
  <si>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</si>
  <si>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</si>
  <si>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</si>
  <si>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</si>
  <si>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</si>
  <si>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</si>
  <si>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</si>
  <si>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</si>
  <si>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</si>
  <si>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</si>
  <si>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</si>
  <si>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</si>
  <si>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</si>
  <si>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</si>
  <si>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</si>
  <si>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</si>
  <si>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</si>
  <si>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</si>
  <si>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</si>
  <si>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</si>
  <si>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</si>
  <si>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</si>
  <si>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</si>
  <si>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</si>
  <si>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</si>
  <si>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</si>
  <si>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</si>
  <si>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</si>
  <si>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</si>
  <si>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</si>
  <si>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</si>
  <si>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</si>
  <si>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</si>
  <si>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</si>
  <si>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</si>
  <si>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</si>
  <si>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</si>
  <si>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</si>
  <si>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</si>
  <si>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</si>
  <si>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</si>
  <si>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</si>
  <si>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</si>
  <si>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</si>
  <si>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</si>
  <si>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</si>
  <si>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</si>
  <si>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</si>
  <si>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</si>
  <si>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</si>
  <si>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</si>
  <si>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</si>
  <si>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</si>
  <si>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</si>
  <si>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</si>
  <si>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</si>
  <si>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</si>
  <si>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</si>
  <si>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</si>
  <si>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</si>
  <si>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</si>
  <si>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</si>
  <si>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</si>
  <si>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</si>
  <si>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</si>
  <si>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</si>
  <si>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</si>
  <si>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</si>
  <si>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</si>
  <si>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</si>
  <si>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</si>
  <si>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</si>
  <si>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</si>
  <si>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</si>
  <si>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</si>
  <si>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</si>
  <si>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</si>
  <si>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</si>
  <si>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</si>
  <si>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</si>
  <si>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</si>
  <si>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</si>
  <si>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</si>
  <si>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</si>
  <si>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</si>
  <si>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</si>
  <si>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</si>
  <si>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</si>
  <si>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</si>
  <si>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</si>
  <si>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</si>
  <si>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</si>
  <si>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</si>
  <si>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</si>
  <si>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</si>
  <si>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</si>
  <si>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</si>
  <si>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</si>
  <si>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</si>
  <si>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</si>
  <si>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</si>
  <si>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</si>
  <si>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</si>
  <si>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</si>
  <si>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</si>
  <si>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</si>
  <si>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</si>
  <si>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</si>
  <si>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</si>
  <si>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</si>
  <si>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</si>
  <si>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</si>
  <si>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</si>
  <si>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</si>
  <si>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</si>
  <si>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</si>
  <si>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</si>
  <si>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</si>
  <si>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</si>
  <si>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</si>
  <si>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</si>
  <si>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</si>
  <si>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</si>
  <si>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</si>
  <si>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</si>
  <si>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</si>
  <si>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</si>
  <si>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</si>
  <si>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</si>
  <si>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</si>
  <si>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</si>
  <si>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</si>
  <si>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</si>
  <si>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</si>
  <si>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</si>
  <si>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</si>
  <si>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</si>
  <si>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</si>
  <si>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</si>
  <si>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</si>
  <si>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</si>
  <si>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</si>
  <si>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</si>
  <si>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</si>
  <si>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</si>
  <si>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</si>
  <si>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</si>
  <si>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</si>
  <si>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</si>
  <si>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</si>
  <si>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</si>
  <si>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</si>
  <si>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</si>
  <si>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</si>
  <si>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</si>
  <si>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</si>
  <si>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</si>
  <si>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</si>
  <si>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</si>
  <si>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</si>
  <si>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</si>
  <si>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</si>
  <si>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</si>
  <si>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</si>
  <si>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</si>
  <si>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</si>
  <si>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</si>
  <si>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</si>
  <si>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</si>
  <si>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</si>
  <si>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</si>
  <si>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</si>
  <si>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</si>
  <si>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</si>
  <si>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</si>
  <si>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</si>
  <si>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</si>
  <si>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</si>
  <si>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</si>
  <si>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</si>
  <si>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</si>
  <si>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</si>
  <si>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</si>
  <si>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</si>
  <si>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</si>
  <si>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</si>
  <si>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</si>
  <si>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</si>
  <si>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</si>
  <si>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</si>
  <si>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</si>
  <si>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</si>
  <si>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</si>
  <si>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</si>
  <si>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</si>
  <si>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</si>
  <si>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</si>
  <si>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</si>
  <si>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</si>
  <si>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</si>
  <si>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</si>
  <si>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</si>
  <si>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</si>
  <si>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</si>
  <si>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</si>
  <si>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</si>
  <si>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</si>
  <si>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</si>
  <si>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</si>
  <si>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</si>
  <si>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</si>
  <si>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</si>
  <si>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</si>
  <si>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</si>
  <si>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</si>
  <si>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</si>
  <si>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</si>
  <si>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</si>
  <si>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</si>
  <si>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</si>
  <si>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</si>
  <si>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</si>
  <si>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</si>
  <si>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</si>
  <si>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</si>
  <si>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</si>
  <si>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</si>
  <si>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</si>
  <si>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</si>
  <si>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</si>
  <si>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</si>
  <si>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</si>
  <si>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</si>
  <si>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</si>
  <si>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</si>
  <si>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</si>
  <si>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</si>
  <si>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</si>
  <si>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</si>
  <si>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</si>
  <si>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</si>
  <si>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</si>
  <si>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</si>
  <si>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</si>
  <si>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</si>
  <si>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</si>
  <si>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</si>
  <si>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</si>
  <si>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</si>
  <si>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</si>
  <si>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</si>
  <si>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</si>
  <si>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</si>
  <si>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</si>
  <si>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</si>
  <si>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</si>
  <si>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</si>
  <si>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</si>
  <si>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</si>
  <si>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</si>
  <si>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</si>
  <si>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</si>
  <si>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</si>
  <si>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</si>
  <si>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</si>
  <si>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</si>
  <si>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</si>
  <si>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</si>
  <si>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</si>
  <si>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</si>
  <si>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</si>
  <si>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</si>
  <si>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</si>
  <si>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</si>
  <si>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</si>
  <si>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</si>
  <si>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</si>
  <si>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</si>
  <si>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</si>
  <si>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</si>
  <si>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</si>
  <si>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</si>
  <si>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</si>
  <si>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</si>
  <si>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</si>
  <si>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</si>
  <si>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</si>
  <si>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</si>
  <si>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</si>
  <si>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</si>
  <si>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</si>
  <si>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</si>
  <si>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</si>
  <si>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</si>
  <si>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</si>
  <si>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</si>
  <si>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</si>
  <si>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</si>
  <si>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</si>
  <si>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</si>
  <si>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</si>
  <si>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</si>
  <si>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</si>
  <si>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</si>
  <si>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</si>
  <si>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</si>
  <si>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</si>
  <si>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</si>
  <si>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</si>
  <si>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</si>
  <si>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</si>
  <si>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</si>
  <si>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</si>
  <si>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</si>
  <si>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</si>
  <si>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</si>
  <si>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</si>
  <si>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</si>
  <si>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</si>
  <si>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</si>
  <si>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</si>
  <si>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</si>
  <si>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</si>
  <si>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</si>
  <si>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</si>
  <si>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</si>
  <si>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</si>
  <si>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</si>
  <si>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</si>
  <si>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</si>
  <si>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</si>
  <si>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</si>
  <si>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</si>
  <si>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</si>
  <si>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</si>
  <si>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</si>
  <si>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</si>
  <si>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</si>
  <si>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</si>
  <si>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</si>
  <si>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</si>
  <si>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</si>
  <si>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</si>
  <si>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</si>
  <si>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</si>
  <si>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</si>
  <si>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</si>
  <si>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</si>
  <si>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</si>
  <si>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</si>
  <si>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</si>
  <si>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</si>
  <si>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</si>
  <si>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</si>
  <si>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</si>
  <si>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</si>
  <si>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</si>
  <si>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</si>
  <si>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</si>
  <si>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</si>
  <si>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</si>
  <si>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</si>
  <si>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</si>
  <si>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</si>
  <si>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</si>
  <si>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</si>
  <si>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</si>
  <si>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</si>
  <si>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</si>
  <si>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</si>
  <si>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</si>
  <si>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</si>
  <si>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</si>
  <si>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</si>
  <si>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</si>
  <si>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</si>
  <si>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</si>
  <si>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</si>
  <si>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</si>
  <si>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</si>
  <si>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</si>
  <si>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</si>
  <si>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</si>
  <si>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</si>
  <si>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</si>
  <si>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</si>
  <si>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</si>
  <si>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</si>
  <si>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</si>
  <si>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</si>
  <si>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</si>
  <si>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</si>
  <si>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</si>
  <si>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</si>
  <si>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</si>
  <si>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</si>
  <si>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</si>
  <si>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</si>
  <si>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</si>
  <si>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</si>
  <si>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</si>
  <si>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</si>
  <si>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</si>
  <si>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</si>
  <si>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</si>
  <si>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</si>
  <si>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</si>
  <si>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</si>
  <si>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</si>
  <si>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</si>
  <si>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</si>
  <si>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</si>
  <si>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</si>
  <si>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</si>
  <si>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</si>
  <si>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</si>
  <si>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</si>
  <si>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</si>
  <si>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</si>
  <si>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</si>
  <si>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</si>
  <si>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</si>
  <si>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</si>
  <si>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</si>
  <si>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</si>
  <si>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</si>
  <si>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</si>
  <si>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</si>
  <si>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</si>
  <si>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</si>
  <si>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</si>
  <si>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</si>
  <si>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</si>
  <si>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</si>
  <si>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</si>
  <si>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</si>
  <si>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</si>
  <si>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</si>
  <si>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</si>
  <si>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</si>
  <si>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</si>
  <si>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</si>
  <si>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</si>
  <si>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</si>
  <si>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</si>
  <si>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</si>
  <si>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</si>
  <si>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</si>
  <si>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</si>
  <si>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</si>
  <si>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</si>
  <si>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</si>
  <si>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</si>
  <si>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</si>
  <si>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</si>
  <si>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</si>
  <si>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</si>
  <si>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</si>
  <si>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</si>
  <si>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</si>
  <si>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</si>
  <si>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</si>
  <si>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</si>
  <si>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</si>
  <si>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</si>
  <si>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</si>
  <si>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</si>
  <si>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</si>
  <si>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</si>
  <si>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</si>
  <si>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</si>
  <si>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</si>
  <si>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</si>
  <si>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</si>
  <si>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</si>
  <si>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</si>
  <si>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</si>
  <si>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</si>
  <si>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</si>
  <si>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</si>
  <si>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</si>
  <si>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</si>
  <si>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</si>
  <si>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</si>
  <si>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</si>
  <si>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</si>
  <si>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</si>
  <si>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</si>
  <si>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</si>
  <si>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</si>
  <si>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</si>
  <si>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</si>
  <si>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</si>
  <si>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</si>
  <si>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</si>
  <si>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</si>
  <si>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</si>
  <si>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</si>
  <si>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</si>
  <si>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</si>
  <si>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</si>
  <si>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</si>
  <si>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</si>
  <si>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</si>
  <si>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</si>
  <si>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</si>
  <si>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</si>
  <si>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</si>
  <si>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</si>
  <si>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</si>
  <si>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</si>
  <si>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</si>
  <si>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</si>
  <si>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</si>
  <si>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</si>
  <si>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</si>
  <si>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</si>
  <si>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</si>
  <si>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</si>
  <si>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</si>
  <si>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</si>
  <si>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</si>
  <si>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</si>
  <si>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</si>
  <si>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</si>
  <si>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</si>
  <si>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</si>
  <si>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</si>
  <si>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</si>
  <si>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</si>
  <si>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</si>
  <si>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</si>
  <si>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</si>
  <si>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</si>
  <si>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</si>
  <si>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</si>
  <si>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</si>
  <si>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</si>
  <si>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</si>
  <si>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</si>
  <si>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</si>
  <si>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</si>
  <si>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</si>
  <si>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</si>
  <si>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</si>
  <si>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</si>
  <si>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</si>
  <si>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</si>
  <si>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</si>
  <si>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</si>
  <si>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</si>
  <si>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</si>
  <si>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</si>
  <si>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</si>
  <si>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</si>
  <si>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</si>
  <si>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</si>
  <si>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</si>
  <si>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</si>
  <si>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</si>
  <si>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</si>
  <si>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</si>
  <si>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</si>
  <si>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</si>
  <si>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</si>
  <si>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</si>
  <si>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</si>
  <si>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</si>
  <si>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</si>
  <si>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</si>
  <si>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</si>
  <si>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</si>
  <si>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</si>
  <si>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</si>
  <si>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</si>
  <si>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</si>
  <si>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</si>
  <si>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</si>
  <si>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</si>
  <si>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</si>
  <si>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</si>
  <si>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</si>
  <si>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</si>
  <si>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</si>
  <si>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</si>
  <si>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</si>
  <si>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</si>
  <si>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</si>
  <si>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</si>
  <si>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</si>
  <si>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</si>
  <si>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</si>
  <si>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</si>
  <si>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</si>
  <si>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</si>
  <si>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</si>
  <si>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</si>
  <si>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</si>
  <si>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</si>
  <si>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</si>
  <si>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</si>
  <si>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</si>
  <si>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</si>
  <si>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</si>
  <si>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</si>
  <si>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</si>
  <si>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</si>
  <si>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</si>
  <si>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</si>
  <si>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</si>
  <si>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</si>
  <si>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</si>
  <si>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</si>
  <si>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</si>
  <si>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</si>
  <si>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</si>
  <si>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</si>
  <si>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</si>
  <si>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</si>
  <si>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</si>
  <si>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</si>
  <si>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</si>
  <si>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</si>
  <si>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</si>
  <si>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</si>
  <si>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</si>
  <si>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</si>
  <si>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</si>
  <si>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</si>
  <si>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</si>
  <si>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</si>
  <si>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</si>
  <si>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</si>
  <si>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</si>
  <si>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</si>
  <si>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</si>
  <si>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</si>
  <si>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</si>
  <si>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</si>
  <si>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</si>
  <si>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</si>
  <si>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</si>
  <si>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</si>
  <si>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</si>
  <si>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</si>
  <si>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</si>
  <si>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</si>
  <si>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</si>
  <si>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</si>
  <si>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</si>
  <si>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</si>
  <si>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</si>
  <si>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</si>
  <si>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</si>
  <si>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</si>
  <si>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</si>
  <si>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</si>
  <si>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</si>
  <si>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</si>
  <si>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</si>
  <si>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</si>
  <si>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</si>
  <si>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</si>
  <si>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</si>
  <si>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</si>
  <si>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</si>
  <si>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</si>
  <si>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</si>
  <si>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</si>
  <si>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</si>
  <si>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</si>
  <si>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</si>
  <si>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</si>
  <si>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</si>
  <si>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</si>
  <si>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</si>
  <si>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</si>
  <si>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</si>
  <si>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</si>
  <si>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</si>
  <si>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</si>
  <si>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</si>
  <si>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</si>
  <si>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</si>
  <si>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</si>
  <si>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</si>
  <si>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</si>
  <si>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</si>
  <si>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</si>
  <si>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</si>
  <si>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</si>
  <si>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</si>
  <si>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</si>
  <si>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</si>
  <si>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</si>
  <si>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</si>
  <si>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</si>
  <si>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</si>
  <si>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</si>
  <si>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</si>
  <si>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</si>
  <si>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</si>
  <si>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</si>
  <si>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</si>
  <si>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</si>
  <si>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</si>
  <si>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</si>
  <si>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</si>
  <si>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</si>
  <si>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</si>
  <si>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</si>
  <si>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</si>
  <si>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</si>
  <si>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</si>
  <si>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</si>
  <si>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</si>
  <si>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</si>
  <si>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</si>
  <si>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</si>
  <si>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</si>
  <si>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</si>
  <si>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</si>
  <si>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</si>
  <si>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</si>
  <si>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</si>
  <si>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</si>
  <si>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</si>
  <si>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</si>
  <si>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</si>
  <si>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</si>
  <si>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</si>
  <si>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</si>
  <si>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</si>
  <si>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</si>
  <si>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</si>
  <si>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</si>
  <si>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</si>
  <si>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</si>
  <si>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</si>
  <si>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</si>
  <si>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</si>
  <si>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</si>
  <si>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</si>
  <si>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</si>
  <si>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</si>
  <si>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</si>
  <si>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</si>
  <si>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</si>
  <si>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</si>
  <si>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</si>
  <si>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</si>
  <si>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</si>
  <si>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</si>
  <si>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</si>
  <si>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</si>
  <si>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</si>
  <si>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</si>
  <si>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</si>
  <si>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</si>
  <si>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</si>
  <si>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</si>
  <si>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</si>
  <si>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</si>
  <si>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</si>
  <si>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</si>
  <si>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</si>
  <si>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</si>
  <si>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</si>
  <si>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</si>
  <si>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</si>
  <si>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</si>
  <si>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</si>
  <si>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</si>
  <si>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</si>
  <si>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</si>
  <si>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</si>
  <si>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</si>
  <si>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</si>
  <si>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</si>
  <si>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</si>
  <si>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</si>
  <si>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</si>
  <si>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</si>
  <si>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</si>
  <si>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</si>
  <si>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</si>
  <si>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</si>
  <si>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</si>
  <si>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</si>
  <si>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</si>
  <si>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</si>
  <si>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</si>
  <si>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</si>
  <si>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</si>
  <si>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</si>
  <si>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</si>
  <si>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</si>
  <si>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</si>
  <si>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</si>
  <si>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</si>
  <si>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</si>
  <si>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</si>
  <si>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</si>
  <si>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</si>
  <si>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</si>
  <si>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</si>
  <si>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</si>
  <si>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</si>
  <si>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</si>
  <si>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</si>
  <si>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</si>
  <si>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</si>
  <si>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</si>
  <si>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</si>
  <si>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</si>
  <si>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</si>
  <si>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</si>
  <si>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</si>
  <si>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</si>
  <si>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</si>
  <si>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</si>
  <si>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</si>
  <si>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</si>
  <si>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</si>
  <si>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</si>
  <si>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</si>
  <si>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</si>
  <si>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</si>
  <si>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</si>
  <si>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</si>
  <si>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</si>
  <si>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</si>
  <si>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</si>
  <si>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</si>
  <si>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</si>
  <si>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</si>
  <si>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</si>
  <si>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</si>
  <si>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</si>
  <si>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</si>
  <si>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</si>
  <si>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</si>
  <si>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</si>
  <si>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</si>
  <si>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</si>
  <si>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</si>
  <si>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</si>
  <si>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</si>
  <si>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</si>
  <si>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</si>
  <si>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</si>
  <si>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</si>
  <si>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</si>
  <si>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</si>
  <si>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</si>
  <si>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</si>
  <si>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</si>
  <si>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</si>
  <si>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</si>
  <si>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</si>
  <si>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</si>
  <si>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</si>
  <si>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</si>
  <si>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</si>
  <si>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</si>
  <si>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</si>
  <si>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</si>
  <si>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</si>
  <si>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</si>
  <si>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</si>
  <si>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</si>
  <si>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</si>
  <si>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</si>
  <si>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</si>
  <si>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</si>
  <si>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</si>
  <si>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</si>
  <si>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</si>
  <si>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</si>
  <si>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</si>
  <si>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</si>
  <si>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</si>
  <si>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</si>
  <si>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</si>
  <si>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</si>
  <si>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</si>
  <si>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</si>
  <si>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</si>
  <si>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</si>
  <si>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</si>
  <si>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</si>
  <si>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</si>
  <si>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</si>
  <si>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</si>
  <si>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</si>
  <si>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</si>
  <si>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</si>
  <si>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</si>
  <si>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</si>
  <si>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</si>
  <si>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</si>
  <si>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</si>
  <si>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</si>
  <si>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</si>
  <si>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</si>
  <si>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</si>
  <si>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</si>
  <si>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</si>
  <si>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</si>
  <si>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</si>
  <si>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</si>
  <si>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</si>
  <si>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</si>
  <si>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</si>
  <si>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</si>
  <si>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</si>
  <si>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</si>
  <si>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</si>
  <si>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</si>
  <si>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</si>
  <si>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</si>
  <si>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</si>
  <si>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</si>
  <si>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</si>
  <si>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</si>
  <si>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</si>
  <si>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</si>
  <si>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</si>
  <si>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</si>
  <si>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</si>
  <si>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</si>
  <si>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</si>
  <si>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</si>
  <si>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</si>
  <si>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</si>
  <si>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</si>
  <si>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</si>
  <si>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</si>
  <si>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</si>
  <si>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</si>
  <si>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</si>
  <si>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</si>
  <si>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</si>
  <si>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</si>
  <si>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</si>
  <si>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</si>
  <si>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</si>
  <si>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</si>
  <si>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</si>
  <si>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</si>
  <si>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</si>
  <si>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</si>
  <si>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</si>
  <si>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</si>
  <si>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</si>
  <si>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</si>
  <si>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</si>
  <si>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</si>
  <si>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</si>
  <si>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</si>
  <si>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</si>
  <si>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</si>
  <si>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</si>
  <si>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</si>
  <si>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</si>
  <si>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</si>
  <si>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</si>
  <si>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</si>
  <si>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</si>
  <si>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</si>
  <si>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</si>
  <si>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</si>
  <si>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</si>
  <si>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</si>
  <si>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</si>
  <si>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</si>
  <si>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</si>
  <si>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</si>
  <si>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</si>
  <si>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</si>
  <si>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</si>
  <si>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</si>
  <si>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</si>
  <si>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</si>
  <si>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</si>
  <si>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</si>
  <si>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</si>
  <si>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</si>
  <si>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</si>
  <si>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</si>
  <si>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</si>
  <si>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</si>
  <si>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</si>
  <si>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</si>
  <si>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</si>
  <si>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</si>
  <si>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</si>
  <si>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</si>
  <si>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</si>
  <si>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</si>
  <si>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</si>
  <si>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</si>
  <si>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</si>
  <si>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</si>
  <si>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</si>
  <si>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</si>
  <si>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</si>
  <si>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</si>
  <si>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</si>
  <si>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</si>
  <si>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</si>
  <si>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</si>
  <si>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</si>
  <si>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</si>
  <si>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</si>
  <si>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</si>
  <si>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</si>
  <si>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</si>
  <si>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</si>
  <si>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</si>
  <si>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</si>
  <si>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</si>
  <si>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</si>
  <si>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</si>
  <si>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</si>
  <si>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</si>
  <si>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</si>
  <si>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</si>
  <si>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</si>
  <si>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</si>
  <si>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</si>
  <si>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</si>
  <si>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</si>
  <si>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</si>
  <si>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</si>
  <si>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</si>
  <si>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</si>
  <si>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</si>
  <si>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</si>
  <si>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</si>
  <si>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</si>
  <si>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</si>
  <si>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</si>
  <si>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</si>
  <si>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</si>
  <si>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</si>
  <si>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</si>
  <si>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</si>
  <si>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</si>
  <si>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</si>
  <si>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</si>
  <si>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</si>
  <si>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</si>
  <si>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</si>
  <si>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</si>
  <si>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</si>
  <si>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</si>
  <si>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</si>
  <si>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</si>
  <si>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</si>
  <si>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</si>
  <si>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</si>
  <si>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</si>
  <si>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</si>
  <si>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</si>
  <si>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</si>
  <si>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</si>
  <si>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</si>
  <si>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</si>
  <si>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</si>
  <si>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</si>
  <si>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</si>
  <si>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</si>
  <si>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</si>
  <si>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</si>
  <si>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</si>
  <si>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</si>
  <si>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</si>
  <si>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</si>
  <si>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</si>
  <si>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</si>
  <si>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</si>
  <si>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</si>
  <si>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</si>
  <si>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</si>
  <si>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</si>
  <si>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</si>
  <si>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</si>
  <si>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</si>
  <si>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</si>
  <si>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</si>
  <si>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</si>
  <si>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</si>
  <si>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</si>
  <si>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</si>
  <si>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</si>
  <si>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</si>
  <si>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</si>
  <si>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</si>
  <si>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</si>
  <si>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</si>
  <si>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</si>
  <si>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</si>
  <si>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</si>
  <si>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</si>
  <si>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</si>
  <si>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</si>
  <si>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</si>
  <si>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</si>
  <si>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</si>
  <si>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</si>
  <si>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</si>
  <si>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</si>
  <si>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</si>
  <si>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</si>
  <si>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</si>
  <si>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</si>
  <si>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</si>
  <si>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</si>
  <si>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</si>
  <si>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</si>
  <si>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</si>
  <si>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</si>
  <si>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</si>
  <si>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</si>
  <si>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</si>
  <si>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</si>
  <si>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</si>
  <si>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</si>
  <si>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</si>
  <si>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</si>
  <si>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</si>
  <si>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</si>
  <si>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</si>
  <si>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</si>
  <si>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</si>
  <si>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</si>
  <si>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</si>
  <si>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</si>
  <si>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</si>
  <si>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</si>
  <si>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</si>
  <si>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</si>
  <si>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</si>
  <si>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</si>
  <si>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</si>
  <si>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</si>
  <si>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</si>
  <si>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</si>
  <si>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</si>
  <si>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</si>
  <si>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</si>
  <si>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</si>
  <si>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</si>
  <si>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</si>
  <si>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</si>
  <si>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</si>
  <si>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</si>
  <si>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</si>
  <si>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</si>
  <si>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</si>
  <si>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</si>
  <si>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</si>
  <si>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</si>
  <si>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</si>
  <si>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</si>
  <si>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</si>
  <si>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</si>
  <si>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</si>
  <si>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</si>
  <si>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</si>
  <si>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</si>
  <si>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</si>
  <si>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</si>
  <si>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</si>
  <si>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</si>
  <si>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</si>
  <si>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</si>
  <si>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</si>
  <si>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</si>
  <si>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</si>
  <si>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</si>
  <si>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</si>
  <si>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</si>
  <si>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</si>
  <si>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</si>
  <si>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</si>
  <si>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</si>
  <si>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</si>
  <si>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</si>
  <si>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</si>
  <si>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</si>
  <si>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</si>
  <si>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</si>
  <si>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</si>
  <si>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</si>
  <si>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</si>
  <si>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</si>
  <si>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</si>
  <si>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</si>
  <si>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</si>
  <si>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</si>
  <si>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</si>
  <si>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</si>
  <si>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</si>
  <si>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</si>
  <si>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</si>
  <si>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</si>
  <si>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</si>
  <si>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</si>
  <si>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</si>
  <si>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</si>
  <si>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</si>
  <si>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</si>
  <si>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</si>
  <si>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</si>
  <si>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</si>
  <si>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</si>
  <si>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</si>
  <si>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</si>
  <si>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</si>
  <si>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</si>
  <si>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</si>
  <si>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</si>
  <si>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</si>
  <si>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</si>
  <si>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</si>
  <si>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</si>
  <si>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</si>
  <si>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</si>
  <si>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</si>
  <si>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</si>
  <si>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</si>
  <si>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</si>
  <si>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</si>
  <si>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</si>
  <si>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</si>
  <si>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</si>
  <si>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</si>
  <si>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</si>
  <si>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</si>
  <si>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</si>
  <si>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</si>
  <si>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</si>
  <si>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</si>
  <si>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</si>
  <si>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</si>
  <si>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</si>
  <si>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</si>
  <si>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</si>
  <si>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</si>
  <si>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</si>
  <si>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</si>
  <si>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</si>
  <si>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</si>
  <si>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</si>
  <si>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</si>
  <si>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</si>
  <si>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</si>
  <si>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</si>
  <si>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</si>
  <si>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</si>
  <si>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</si>
  <si>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</si>
  <si>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</si>
  <si>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</si>
  <si>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</si>
  <si>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</si>
  <si>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</si>
  <si>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</si>
  <si>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</si>
  <si>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</si>
  <si>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</si>
  <si>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</si>
  <si>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</si>
  <si>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</si>
  <si>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</si>
  <si>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</si>
  <si>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</si>
  <si>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</si>
  <si>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</si>
  <si>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</si>
  <si>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</si>
  <si>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</si>
  <si>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</si>
  <si>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</si>
  <si>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</si>
  <si>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</si>
  <si>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</si>
  <si>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</si>
  <si>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</si>
  <si>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</si>
  <si>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</si>
  <si>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</si>
  <si>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</si>
  <si>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</si>
  <si>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</si>
  <si>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</si>
  <si>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</si>
  <si>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</si>
  <si>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</si>
  <si>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</si>
  <si>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</si>
  <si>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</si>
  <si>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</si>
  <si>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</si>
  <si>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</si>
  <si>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</si>
  <si>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</si>
  <si>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</si>
  <si>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</si>
  <si>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</si>
  <si>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</si>
  <si>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</si>
  <si>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</si>
  <si>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</si>
  <si>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</si>
  <si>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</si>
  <si>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</si>
  <si>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</si>
  <si>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</si>
  <si>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</si>
  <si>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</si>
  <si>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</si>
  <si>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</si>
  <si>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</si>
  <si>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</si>
  <si>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</si>
  <si>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</si>
  <si>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</si>
  <si>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</si>
  <si>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</si>
  <si>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</si>
  <si>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</si>
  <si>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</si>
  <si>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</si>
  <si>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</si>
  <si>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</si>
  <si>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</si>
  <si>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</si>
  <si>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</si>
  <si>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</si>
  <si>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</si>
  <si>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</si>
  <si>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</si>
  <si>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</si>
  <si>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</si>
  <si>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</si>
  <si>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</si>
  <si>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</si>
  <si>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</si>
  <si>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</si>
  <si>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</si>
  <si>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</si>
  <si>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</si>
  <si>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</si>
  <si>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</si>
  <si>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</si>
  <si>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</si>
  <si>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</si>
  <si>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</si>
  <si>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</si>
  <si>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</si>
  <si>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</si>
  <si>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</si>
  <si>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</si>
  <si>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</si>
  <si>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</si>
  <si>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</si>
  <si>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</si>
  <si>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</si>
  <si>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</si>
  <si>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</si>
  <si>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</si>
  <si>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</si>
  <si>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</si>
  <si>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</si>
  <si>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</si>
  <si>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</si>
  <si>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</si>
  <si>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</si>
  <si>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</si>
  <si>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</si>
  <si>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</si>
  <si>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</si>
  <si>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</si>
  <si>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</si>
  <si>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</si>
  <si>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</si>
  <si>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</si>
  <si>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</si>
  <si>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</si>
  <si>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</si>
  <si>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</si>
  <si>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</si>
  <si>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</si>
  <si>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</si>
  <si>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</si>
  <si>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</si>
  <si>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</si>
  <si>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</si>
  <si>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</si>
  <si>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</si>
  <si>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</si>
  <si>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</si>
  <si>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</si>
  <si>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</si>
  <si>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</si>
  <si>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</si>
  <si>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</si>
  <si>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</si>
  <si>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</si>
  <si>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</si>
  <si>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</si>
  <si>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</si>
  <si>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</si>
  <si>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</si>
  <si>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</si>
  <si>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</si>
  <si>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</si>
  <si>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</si>
  <si>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</si>
  <si>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</si>
  <si>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</si>
  <si>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</si>
  <si>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</si>
  <si>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</si>
  <si>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</si>
  <si>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</si>
  <si>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</si>
  <si>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</si>
  <si>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</si>
  <si>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</si>
  <si>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</si>
  <si>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</si>
  <si>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</si>
  <si>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</si>
  <si>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</si>
  <si>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</si>
  <si>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</si>
  <si>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</si>
  <si>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</si>
  <si>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</si>
  <si>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</si>
  <si>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</si>
  <si>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</si>
  <si>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</si>
  <si>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</si>
  <si>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</si>
  <si>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</si>
  <si>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</si>
  <si>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</si>
  <si>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</si>
  <si>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</si>
  <si>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</si>
  <si>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</si>
  <si>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</si>
  <si>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</si>
  <si>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</si>
  <si>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</si>
  <si>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</si>
  <si>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</si>
  <si>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</si>
  <si>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</si>
  <si>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</si>
  <si>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</si>
  <si>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</si>
  <si>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</si>
  <si>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</si>
  <si>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</si>
  <si>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</si>
  <si>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</si>
  <si>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</si>
  <si>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</si>
  <si>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</si>
  <si>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</si>
  <si>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</si>
  <si>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</si>
  <si>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</si>
  <si>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</si>
  <si>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</si>
  <si>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</si>
  <si>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</si>
  <si>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</si>
  <si>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</si>
  <si>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</si>
  <si>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</si>
  <si>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</si>
  <si>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</si>
  <si>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</si>
  <si>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</si>
  <si>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</si>
  <si>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</si>
  <si>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</si>
  <si>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</si>
  <si>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</si>
  <si>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</si>
  <si>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</si>
  <si>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</si>
  <si>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</si>
  <si>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</si>
  <si>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</si>
  <si>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</si>
  <si>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</si>
  <si>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</si>
  <si>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</si>
  <si>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</si>
  <si>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</si>
  <si>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</si>
  <si>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</si>
  <si>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</si>
  <si>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</si>
  <si>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</si>
  <si>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</si>
  <si>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</si>
  <si>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</si>
  <si>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</si>
  <si>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</si>
  <si>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</si>
  <si>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</si>
  <si>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</si>
  <si>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</si>
  <si>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</si>
  <si>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</si>
  <si>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</si>
  <si>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</si>
  <si>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</si>
  <si>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</si>
  <si>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</si>
  <si>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</si>
  <si>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</si>
  <si>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</si>
  <si>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</si>
  <si>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</si>
  <si>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</si>
  <si>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</si>
  <si>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</si>
  <si>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</si>
  <si>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</si>
  <si>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</si>
  <si>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</si>
  <si>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</si>
  <si>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</si>
  <si>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</si>
  <si>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</si>
  <si>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</si>
  <si>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</si>
  <si>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</si>
  <si>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</si>
  <si>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</si>
  <si>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</si>
  <si>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</si>
  <si>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</si>
  <si>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</si>
  <si>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</si>
  <si>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</si>
  <si>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</si>
  <si>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</si>
  <si>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</si>
  <si>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</si>
  <si>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</si>
  <si>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</si>
  <si>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</si>
  <si>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</si>
  <si>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</si>
  <si>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</si>
  <si>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</si>
  <si>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</si>
  <si>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</si>
  <si>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</si>
  <si>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</si>
  <si>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</si>
  <si>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</si>
  <si>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</si>
  <si>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</si>
  <si>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</si>
  <si>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</si>
  <si>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</si>
  <si>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</si>
  <si>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</si>
  <si>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</si>
  <si>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</si>
  <si>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</si>
  <si>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</si>
  <si>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</si>
  <si>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</si>
  <si>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</si>
  <si>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</si>
  <si>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</si>
  <si>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</si>
  <si>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</si>
  <si>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</si>
  <si>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</si>
  <si>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</si>
  <si>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</si>
  <si>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</si>
  <si>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</si>
  <si>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</si>
  <si>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</si>
  <si>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</si>
  <si>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</si>
  <si>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</si>
  <si>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</si>
  <si>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</si>
  <si>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</si>
  <si>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</si>
  <si>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</si>
  <si>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</si>
  <si>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</si>
  <si>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</si>
  <si>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</si>
  <si>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</si>
  <si>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</si>
  <si>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</si>
  <si>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</si>
  <si>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</si>
  <si>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</si>
  <si>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</si>
  <si>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</si>
  <si>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</si>
  <si>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</si>
  <si>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</si>
  <si>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</si>
  <si>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</si>
  <si>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</si>
  <si>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</si>
  <si>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</si>
  <si>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</si>
  <si>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</si>
  <si>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</si>
  <si>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</si>
  <si>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</si>
  <si>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</si>
  <si>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</si>
  <si>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</si>
  <si>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</si>
  <si>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</si>
  <si>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</si>
  <si>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</si>
  <si>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</si>
  <si>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</si>
  <si>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</si>
  <si>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</si>
  <si>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</si>
  <si>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</si>
  <si>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</si>
  <si>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</si>
  <si>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</si>
  <si>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</si>
  <si>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</si>
  <si>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</si>
  <si>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</si>
  <si>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</si>
  <si>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</si>
  <si>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</si>
  <si>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</si>
  <si>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</si>
  <si>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</si>
  <si>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</si>
  <si>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</si>
  <si>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</si>
  <si>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</si>
  <si>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</si>
  <si>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</si>
  <si>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</si>
  <si>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</si>
  <si>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</si>
  <si>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</si>
  <si>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</si>
  <si>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</si>
  <si>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</si>
  <si>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</si>
  <si>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</si>
  <si>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</si>
  <si>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</si>
  <si>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</si>
  <si>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</si>
  <si>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</si>
  <si>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</si>
  <si>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</si>
  <si>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</si>
  <si>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</si>
  <si>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</si>
  <si>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</si>
  <si>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</si>
  <si>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</si>
  <si>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</si>
  <si>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</si>
  <si>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</si>
  <si>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</si>
  <si>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</si>
  <si>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</si>
  <si>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</si>
  <si>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</si>
  <si>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</si>
  <si>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</si>
  <si>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</si>
  <si>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</si>
  <si>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</si>
  <si>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</si>
  <si>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</si>
  <si>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</si>
  <si>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</si>
  <si>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</si>
  <si>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</si>
  <si>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</si>
  <si>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</si>
  <si>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</si>
  <si>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</si>
  <si>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</si>
  <si>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</si>
  <si>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</si>
  <si>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</si>
  <si>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</si>
  <si>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</si>
  <si>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</si>
  <si>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</si>
  <si>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</si>
  <si>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</si>
  <si>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</si>
  <si>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</si>
  <si>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</si>
  <si>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</si>
  <si>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</si>
  <si>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</si>
  <si>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</si>
  <si>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</si>
  <si>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</si>
  <si>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</si>
  <si>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</si>
  <si>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</si>
  <si>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</si>
  <si>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</si>
  <si>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</si>
  <si>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</si>
  <si>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</si>
  <si>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</si>
  <si>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</si>
  <si>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</si>
  <si>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</si>
  <si>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</si>
  <si>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</si>
  <si>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</si>
  <si>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</si>
  <si>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</si>
  <si>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</si>
  <si>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</si>
  <si>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</si>
  <si>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</si>
  <si>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</si>
  <si>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</si>
  <si>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</si>
  <si>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</si>
  <si>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</si>
  <si>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</si>
  <si>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</si>
  <si>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</si>
  <si>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</si>
  <si>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</si>
  <si>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</si>
  <si>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</si>
  <si>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</si>
  <si>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</si>
  <si>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</si>
  <si>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</si>
  <si>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</si>
  <si>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</si>
  <si>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</si>
  <si>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</si>
  <si>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</si>
  <si>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</si>
  <si>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</si>
  <si>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</si>
  <si>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</si>
  <si>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</si>
  <si>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</si>
  <si>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</si>
  <si>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</si>
  <si>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</si>
  <si>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</si>
  <si>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</si>
  <si>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</si>
  <si>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</si>
  <si>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</si>
  <si>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</si>
  <si>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</si>
  <si>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</si>
  <si>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</si>
  <si>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</si>
  <si>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</si>
  <si>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</si>
  <si>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</si>
  <si>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</si>
  <si>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</si>
  <si>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</si>
  <si>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</si>
  <si>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</si>
  <si>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</si>
  <si>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</si>
  <si>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</si>
  <si>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</si>
  <si>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</si>
  <si>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</si>
  <si>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</si>
  <si>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</si>
  <si>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</si>
  <si>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</si>
  <si>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</si>
  <si>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</si>
  <si>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</si>
  <si>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</si>
  <si>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</si>
  <si>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</si>
  <si>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</si>
  <si>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</si>
  <si>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</si>
  <si>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</si>
  <si>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</si>
  <si>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</si>
  <si>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</si>
  <si>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</si>
  <si>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</si>
  <si>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</si>
  <si>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</si>
  <si>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</si>
  <si>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</si>
  <si>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</si>
  <si>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</si>
  <si>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</si>
  <si>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</si>
  <si>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</si>
  <si>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</si>
  <si>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</si>
  <si>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</si>
  <si>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</si>
  <si>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</si>
  <si>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</si>
  <si>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</si>
  <si>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</si>
  <si>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</si>
  <si>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</si>
  <si>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</si>
  <si>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</si>
  <si>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</si>
  <si>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</si>
  <si>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</si>
  <si>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</si>
  <si>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</si>
  <si>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</si>
  <si>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</si>
  <si>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</si>
  <si>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</si>
  <si>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</si>
  <si>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</si>
  <si>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</si>
  <si>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</si>
  <si>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</si>
  <si>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</si>
  <si>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</si>
  <si>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</si>
  <si>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</si>
  <si>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</si>
  <si>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</si>
  <si>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</si>
  <si>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</si>
  <si>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</si>
  <si>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</si>
  <si>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</si>
  <si>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</si>
  <si>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</si>
  <si>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</si>
  <si>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</si>
  <si>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</si>
  <si>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</si>
  <si>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</si>
  <si>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</si>
  <si>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</si>
  <si>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</si>
  <si>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</si>
  <si>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</si>
  <si>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</si>
  <si>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</si>
  <si>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</si>
  <si>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</si>
  <si>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</si>
  <si>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</si>
  <si>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</si>
  <si>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</si>
  <si>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</si>
  <si>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</si>
  <si>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</si>
  <si>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</si>
  <si>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</si>
  <si>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</si>
  <si>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</si>
  <si>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</si>
  <si>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</si>
  <si>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</si>
  <si>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</si>
  <si>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</si>
  <si>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</si>
  <si>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</si>
  <si>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</si>
  <si>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</si>
  <si>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</si>
  <si>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</si>
  <si>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</si>
  <si>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</si>
  <si>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</si>
  <si>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</si>
  <si>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</si>
  <si>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</si>
  <si>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</si>
  <si>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</si>
  <si>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</si>
  <si>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</si>
  <si>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</si>
  <si>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</si>
  <si>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</si>
  <si>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</si>
  <si>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</si>
  <si>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</si>
  <si>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</si>
  <si>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</si>
  <si>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</si>
  <si>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</si>
  <si>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</si>
  <si>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</si>
  <si>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</si>
  <si>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</si>
  <si>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</si>
  <si>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</si>
  <si>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</si>
  <si>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</si>
  <si>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</si>
  <si>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</si>
  <si>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</si>
  <si>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</si>
  <si>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</si>
  <si>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</si>
  <si>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</si>
  <si>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</si>
  <si>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</si>
  <si>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</si>
  <si>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</si>
  <si>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</si>
  <si>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</si>
  <si>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</si>
  <si>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</si>
  <si>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</si>
  <si>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</si>
  <si>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</si>
  <si>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</si>
  <si>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</si>
  <si>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</si>
  <si>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</si>
  <si>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</si>
  <si>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</si>
  <si>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</si>
  <si>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</si>
  <si>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</si>
  <si>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</si>
  <si>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</si>
  <si>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</si>
  <si>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</si>
  <si>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</si>
  <si>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</si>
  <si>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</si>
  <si>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</si>
  <si>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</si>
  <si>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</si>
  <si>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</si>
  <si>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</si>
  <si>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</si>
  <si>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</si>
  <si>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</si>
  <si>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</si>
  <si>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</si>
  <si>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</si>
  <si>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</si>
  <si>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</si>
  <si>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</si>
  <si>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</si>
  <si>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</si>
  <si>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</si>
  <si>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</si>
  <si>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</si>
  <si>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</si>
  <si>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</si>
  <si>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</si>
  <si>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</si>
  <si>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</si>
  <si>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</si>
  <si>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</si>
  <si>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</si>
  <si>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</si>
  <si>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</si>
  <si>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</si>
  <si>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</si>
  <si>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</si>
  <si>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</si>
  <si>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</si>
  <si>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</si>
  <si>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</si>
  <si>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</si>
  <si>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</si>
  <si>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</si>
  <si>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</si>
  <si>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</si>
  <si>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</si>
  <si>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</si>
  <si>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</si>
  <si>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</si>
  <si>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</si>
  <si>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</si>
  <si>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</si>
  <si>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</si>
  <si>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</si>
  <si>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</si>
  <si>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</si>
  <si>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</si>
  <si>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</si>
  <si>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</si>
  <si>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</si>
  <si>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</si>
  <si>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</si>
  <si>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</si>
  <si>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</si>
  <si>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</si>
  <si>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</si>
  <si>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</si>
  <si>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</si>
  <si>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</si>
  <si>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</si>
  <si>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</si>
  <si>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</si>
  <si>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</si>
  <si>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</si>
  <si>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</si>
  <si>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</si>
  <si>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</si>
  <si>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</si>
  <si>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</si>
  <si>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</si>
  <si>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</si>
  <si>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</si>
  <si>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</si>
  <si>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</si>
  <si>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</si>
  <si>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</si>
  <si>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</si>
  <si>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</si>
  <si>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</si>
  <si>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</si>
  <si>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</si>
  <si>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</si>
  <si>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</si>
  <si>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</si>
  <si>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</si>
  <si>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</si>
  <si>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</si>
  <si>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</si>
  <si>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</si>
  <si>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</si>
  <si>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</si>
  <si>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</si>
  <si>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</si>
  <si>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</si>
  <si>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</si>
  <si>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</si>
  <si>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</si>
  <si>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</si>
  <si>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</si>
  <si>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</si>
  <si>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</si>
  <si>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</si>
  <si>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</si>
  <si>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</si>
  <si>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</si>
  <si>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</si>
  <si>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</si>
  <si>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</si>
  <si>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</si>
  <si>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</si>
  <si>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</si>
  <si>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</si>
  <si>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</si>
  <si>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</si>
  <si>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</si>
  <si>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</si>
  <si>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</si>
  <si>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</si>
  <si>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</si>
  <si>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</si>
  <si>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</si>
  <si>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</si>
  <si>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</si>
  <si>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</si>
  <si>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</si>
  <si>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</si>
  <si>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</si>
  <si>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</si>
  <si>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</si>
  <si>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</si>
  <si>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</si>
  <si>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</si>
  <si>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</si>
  <si>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</si>
  <si>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</si>
  <si>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</si>
  <si>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</si>
  <si>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</si>
  <si>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</si>
  <si>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</si>
  <si>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</si>
  <si>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</si>
  <si>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</si>
  <si>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</si>
  <si>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</si>
  <si>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</si>
  <si>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</si>
  <si>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</si>
  <si>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</si>
  <si>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</si>
  <si>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</si>
  <si>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</si>
  <si>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</si>
  <si>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</si>
  <si>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</si>
  <si>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</si>
  <si>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</si>
  <si>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</si>
  <si>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</si>
  <si>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</si>
  <si>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</si>
  <si>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</si>
  <si>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</si>
  <si>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</si>
  <si>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</si>
  <si>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</si>
  <si>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</si>
  <si>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</si>
  <si>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</si>
  <si>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</si>
  <si>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</si>
  <si>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</si>
  <si>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</si>
  <si>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</si>
  <si>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</si>
  <si>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</si>
  <si>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</si>
  <si>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</si>
  <si>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</si>
  <si>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</si>
  <si>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</si>
  <si>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</si>
  <si>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</si>
  <si>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</si>
  <si>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</si>
  <si>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</si>
  <si>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</si>
  <si>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</si>
  <si>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</si>
  <si>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</si>
  <si>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</si>
  <si>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</si>
  <si>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</si>
  <si>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</si>
  <si>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</si>
  <si>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</si>
  <si>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</si>
  <si>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</si>
  <si>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</si>
  <si>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</si>
  <si>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</si>
  <si>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</si>
  <si>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</si>
  <si>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</si>
  <si>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</si>
  <si>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</si>
  <si>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</si>
  <si>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</si>
  <si>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</si>
  <si>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</si>
  <si>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</si>
  <si>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</si>
  <si>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</si>
  <si>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</si>
  <si>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</si>
  <si>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</si>
  <si>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</si>
  <si>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</si>
  <si>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</si>
  <si>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</si>
  <si>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</si>
  <si>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</si>
  <si>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</si>
  <si>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</si>
  <si>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</si>
  <si>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</si>
  <si>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</si>
  <si>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</si>
  <si>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</si>
  <si>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</si>
  <si>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</si>
  <si>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</si>
  <si>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</si>
  <si>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</si>
  <si>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</si>
  <si>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</si>
  <si>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</si>
  <si>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</si>
  <si>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</si>
  <si>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</si>
  <si>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</si>
  <si>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</si>
  <si>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</si>
  <si>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</si>
  <si>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</si>
  <si>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</si>
  <si>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</si>
  <si>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</si>
  <si>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</si>
  <si>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</si>
  <si>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</si>
  <si>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</si>
  <si>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</si>
  <si>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</si>
  <si>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</si>
  <si>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</si>
  <si>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</si>
  <si>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</si>
  <si>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</si>
  <si>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</si>
  <si>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</si>
  <si>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</si>
  <si>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</si>
  <si>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</si>
  <si>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</si>
  <si>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</si>
  <si>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</si>
  <si>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</si>
  <si>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</si>
  <si>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</si>
  <si>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</si>
  <si>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</si>
  <si>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</si>
  <si>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</si>
  <si>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</si>
  <si>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</si>
  <si>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</si>
  <si>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</si>
  <si>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</si>
  <si>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</si>
  <si>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</si>
  <si>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</si>
  <si>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</si>
  <si>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</si>
  <si>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</si>
  <si>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</si>
  <si>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</si>
  <si>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</si>
  <si>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</si>
  <si>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</si>
  <si>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</si>
  <si>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</si>
  <si>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</si>
  <si>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</si>
  <si>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</si>
  <si>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</si>
  <si>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</si>
  <si>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</si>
  <si>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</si>
  <si>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</si>
  <si>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</si>
  <si>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</si>
  <si>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</si>
  <si>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</si>
  <si>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</si>
  <si>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</si>
  <si>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</si>
  <si>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</si>
  <si>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</si>
  <si>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</si>
  <si>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</si>
  <si>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</si>
  <si>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</si>
  <si>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</si>
  <si>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</si>
  <si>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</si>
  <si>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</si>
  <si>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</si>
  <si>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</si>
  <si>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</si>
  <si>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</si>
  <si>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</si>
  <si>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</si>
  <si>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</si>
  <si>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</si>
  <si>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</si>
  <si>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</si>
  <si>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</si>
  <si>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</si>
  <si>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</si>
  <si>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</si>
  <si>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</si>
  <si>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</si>
  <si>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</si>
  <si>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</si>
  <si>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</si>
  <si>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</si>
  <si>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</si>
  <si>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</si>
  <si>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</si>
  <si>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</si>
  <si>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</si>
  <si>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</si>
  <si>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</si>
  <si>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</si>
  <si>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</si>
  <si>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</si>
  <si>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</si>
  <si>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</si>
  <si>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</si>
  <si>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</si>
  <si>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</si>
  <si>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</si>
  <si>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</si>
  <si>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</si>
  <si>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</si>
  <si>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</si>
  <si>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</si>
  <si>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</si>
  <si>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</si>
  <si>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</si>
  <si>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</si>
  <si>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</si>
  <si>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</si>
  <si>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</si>
  <si>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</si>
  <si>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</si>
  <si>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</si>
  <si>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</si>
  <si>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</si>
  <si>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</si>
  <si>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</si>
  <si>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</si>
  <si>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</si>
  <si>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</si>
  <si>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</si>
  <si>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</si>
  <si>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</si>
  <si>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</si>
  <si>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</si>
  <si>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</si>
  <si>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</si>
  <si>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</si>
  <si>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</si>
  <si>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</si>
  <si>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</si>
  <si>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</si>
  <si>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</si>
  <si>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</si>
  <si>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</si>
  <si>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</si>
  <si>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</si>
  <si>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</si>
  <si>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</si>
  <si>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</si>
  <si>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</si>
  <si>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</si>
  <si>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</si>
  <si>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</si>
  <si>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</si>
  <si>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</si>
  <si>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</si>
  <si>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</si>
  <si>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</si>
  <si>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</si>
  <si>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</si>
  <si>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</si>
  <si>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</si>
  <si>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</si>
  <si>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</si>
  <si>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</si>
  <si>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</si>
  <si>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</si>
  <si>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</si>
  <si>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</si>
  <si>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</si>
  <si>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</si>
  <si>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</si>
  <si>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</si>
  <si>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</si>
  <si>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</si>
  <si>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</si>
  <si>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</si>
  <si>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</si>
  <si>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</si>
  <si>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</si>
  <si>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</si>
  <si>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</si>
  <si>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</si>
  <si>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</si>
  <si>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</si>
  <si>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</si>
  <si>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</si>
  <si>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</si>
  <si>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</si>
  <si>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</si>
  <si>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</si>
  <si>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</si>
  <si>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</si>
  <si>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</si>
  <si>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</si>
  <si>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</si>
  <si>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</si>
  <si>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</si>
  <si>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</si>
  <si>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</si>
  <si>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</si>
  <si>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</si>
  <si>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</si>
  <si>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</si>
  <si>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</si>
  <si>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</si>
  <si>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</si>
  <si>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</si>
  <si>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</si>
  <si>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</si>
  <si>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</si>
  <si>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</si>
  <si>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</si>
  <si>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</si>
  <si>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</si>
  <si>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</si>
  <si>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</si>
  <si>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</si>
  <si>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</si>
  <si>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</si>
  <si>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</si>
  <si>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</si>
  <si>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</si>
  <si>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</si>
  <si>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</si>
  <si>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</si>
  <si>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</si>
  <si>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</si>
  <si>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</si>
  <si>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</si>
  <si>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</si>
  <si>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</si>
  <si>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</si>
  <si>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</si>
  <si>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</si>
  <si>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</si>
  <si>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</si>
  <si>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</si>
  <si>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</si>
  <si>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</si>
  <si>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</si>
  <si>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</si>
  <si>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</si>
  <si>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</si>
  <si>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</si>
  <si>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</si>
  <si>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</si>
  <si>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</si>
  <si>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</si>
  <si>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</si>
  <si>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</si>
  <si>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</si>
  <si>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</si>
  <si>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</si>
  <si>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</si>
  <si>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</si>
  <si>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</si>
  <si>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</si>
  <si>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</si>
  <si>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</si>
  <si>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</si>
  <si>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</si>
  <si>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</si>
  <si>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</si>
  <si>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</si>
  <si>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</si>
  <si>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</si>
  <si>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</si>
  <si>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</si>
  <si>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</si>
  <si>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</si>
  <si>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</si>
  <si>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</si>
  <si>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</si>
  <si>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</si>
  <si>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</si>
  <si>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</si>
  <si>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</si>
  <si>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</si>
  <si>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</si>
  <si>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</si>
  <si>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</si>
  <si>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</si>
  <si>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</si>
  <si>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</si>
  <si>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</si>
  <si>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</si>
  <si>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</si>
  <si>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</si>
  <si>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</si>
  <si>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</si>
  <si>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</si>
  <si>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</si>
  <si>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</si>
  <si>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</si>
  <si>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</si>
  <si>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</si>
  <si>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</si>
  <si>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</si>
  <si>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</si>
  <si>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</si>
  <si>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</si>
  <si>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</si>
  <si>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</si>
  <si>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</si>
  <si>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</si>
  <si>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</si>
  <si>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</si>
  <si>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</si>
  <si>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</si>
  <si>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</si>
  <si>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</si>
  <si>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</si>
  <si>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</si>
  <si>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</si>
  <si>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</si>
  <si>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</si>
  <si>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</si>
  <si>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</si>
  <si>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</si>
  <si>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</si>
  <si>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</si>
  <si>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</si>
  <si>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</si>
  <si>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</si>
  <si>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</si>
  <si>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</si>
  <si>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</si>
  <si>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</si>
  <si>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</si>
  <si>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</si>
  <si>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</si>
  <si>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</si>
  <si>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</si>
  <si>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</si>
  <si>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</si>
  <si>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</si>
  <si>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</si>
  <si>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</si>
  <si>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</si>
  <si>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</si>
  <si>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</si>
  <si>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</si>
  <si>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</si>
  <si>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</si>
  <si>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</si>
  <si>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</si>
  <si>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</si>
  <si>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</si>
  <si>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</si>
  <si>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</si>
  <si>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</si>
  <si>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</si>
  <si>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</si>
  <si>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</si>
  <si>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</si>
  <si>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</si>
  <si>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</si>
  <si>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</si>
  <si>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</si>
  <si>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</si>
  <si>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</si>
  <si>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</si>
  <si>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</si>
  <si>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</si>
  <si>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</si>
  <si>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</si>
  <si>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</si>
  <si>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</si>
  <si>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</si>
  <si>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</si>
  <si>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</si>
  <si>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</si>
  <si>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</si>
  <si>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</si>
  <si>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</si>
  <si>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</si>
  <si>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</si>
  <si>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</si>
  <si>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</si>
  <si>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</si>
  <si>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</si>
  <si>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</si>
  <si>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</si>
  <si>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</si>
  <si>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</si>
  <si>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</si>
  <si>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</si>
  <si>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</si>
  <si>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</si>
  <si>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</si>
  <si>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</si>
  <si>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</si>
  <si>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</si>
  <si>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</si>
  <si>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</si>
  <si>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</si>
  <si>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</si>
  <si>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</si>
  <si>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</si>
  <si>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</si>
  <si>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</si>
  <si>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</si>
  <si>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</si>
  <si>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</si>
  <si>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</si>
  <si>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</si>
  <si>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</si>
  <si>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</si>
  <si>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</si>
  <si>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</si>
  <si>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</si>
  <si>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</si>
  <si>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</si>
  <si>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</si>
  <si>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</si>
  <si>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</si>
  <si>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</si>
  <si>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</si>
  <si>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</si>
  <si>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</si>
  <si>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</si>
  <si>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</si>
  <si>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</si>
  <si>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</si>
  <si>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</si>
  <si>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</si>
  <si>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</si>
  <si>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</si>
  <si>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</si>
  <si>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</si>
  <si>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</si>
  <si>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</si>
  <si>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</si>
  <si>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</si>
  <si>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</si>
  <si>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</si>
  <si>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</si>
  <si>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</si>
  <si>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</si>
  <si>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</si>
  <si>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</si>
  <si>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</si>
  <si>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</si>
  <si>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</si>
  <si>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</si>
  <si>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</si>
  <si>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</si>
  <si>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</si>
  <si>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</si>
  <si>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</si>
  <si>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</si>
  <si>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</si>
  <si>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</si>
  <si>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</si>
  <si>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</si>
  <si>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</si>
  <si>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</si>
  <si>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</si>
  <si>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</si>
  <si>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</si>
  <si>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</si>
  <si>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</si>
  <si>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</si>
  <si>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</si>
  <si>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</si>
  <si>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</si>
  <si>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</si>
  <si>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</si>
  <si>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</si>
  <si>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</si>
  <si>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</si>
  <si>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</si>
  <si>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</si>
  <si>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</si>
  <si>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</si>
  <si>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</si>
  <si>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</si>
  <si>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</si>
  <si>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</si>
  <si>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</si>
  <si>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</si>
  <si>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</si>
  <si>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</si>
  <si>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</si>
  <si>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</si>
  <si>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</si>
  <si>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</si>
  <si>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</si>
  <si>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</si>
  <si>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</si>
  <si>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</si>
  <si>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</si>
  <si>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</si>
  <si>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</si>
  <si>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</si>
  <si>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</si>
  <si>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</si>
  <si>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</si>
  <si>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</si>
  <si>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</si>
  <si>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</si>
  <si>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</si>
  <si>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</si>
  <si>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</si>
  <si>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</si>
  <si>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</si>
  <si>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</si>
  <si>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</si>
  <si>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</si>
  <si>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</si>
  <si>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</si>
  <si>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</si>
  <si>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</si>
  <si>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</si>
  <si>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</si>
  <si>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</si>
  <si>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</si>
  <si>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</si>
  <si>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</si>
  <si>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</si>
  <si>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</si>
  <si>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</si>
  <si>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</si>
  <si>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</si>
  <si>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</si>
  <si>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</si>
  <si>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</si>
  <si>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</si>
  <si>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</si>
  <si>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</si>
  <si>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</si>
  <si>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</si>
  <si>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</si>
  <si>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</si>
  <si>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</si>
  <si>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</si>
  <si>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</si>
  <si>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</si>
  <si>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</si>
  <si>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</si>
  <si>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</si>
  <si>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</si>
  <si>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</si>
  <si>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</si>
  <si>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</si>
  <si>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</si>
  <si>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</si>
  <si>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</si>
  <si>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</si>
  <si>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</si>
  <si>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</si>
  <si>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</si>
  <si>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</si>
  <si>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</si>
  <si>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</si>
  <si>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</si>
  <si>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</si>
  <si>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</si>
  <si>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</si>
  <si>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</si>
  <si>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</si>
  <si>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</si>
  <si>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</si>
  <si>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</si>
  <si>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</si>
  <si>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</si>
  <si>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</si>
  <si>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</si>
  <si>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</si>
  <si>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</si>
  <si>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</si>
  <si>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</si>
  <si>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</si>
  <si>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</si>
  <si>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</si>
  <si>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</si>
  <si>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</si>
  <si>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</si>
  <si>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</si>
  <si>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</si>
  <si>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</si>
  <si>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</si>
  <si>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</si>
  <si>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</si>
  <si>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</si>
  <si>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</si>
  <si>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</si>
  <si>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</si>
  <si>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</si>
  <si>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</si>
  <si>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</si>
  <si>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</si>
  <si>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</si>
  <si>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</si>
  <si>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</si>
  <si>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</si>
  <si>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</si>
  <si>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</si>
  <si>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</si>
  <si>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</si>
  <si>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</si>
  <si>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</si>
  <si>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</si>
  <si>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</si>
  <si>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</si>
  <si>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</si>
  <si>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</si>
  <si>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</si>
  <si>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</si>
  <si>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</si>
  <si>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</si>
  <si>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</si>
  <si>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</si>
  <si>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</si>
  <si>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</si>
  <si>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</si>
  <si>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</si>
  <si>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</si>
  <si>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</si>
  <si>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</si>
  <si>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</si>
  <si>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</si>
  <si>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</si>
  <si>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</si>
  <si>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</si>
  <si>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</si>
  <si>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</si>
  <si>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</si>
  <si>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</si>
  <si>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</si>
  <si>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</si>
  <si>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</si>
  <si>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</si>
  <si>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</si>
  <si>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</si>
  <si>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</si>
  <si>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</si>
  <si>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</si>
  <si>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</si>
  <si>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</si>
  <si>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</si>
  <si>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</si>
  <si>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</si>
  <si>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</si>
  <si>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</si>
  <si>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</si>
  <si>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</si>
  <si>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</si>
  <si>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</si>
  <si>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</si>
  <si>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</si>
  <si>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</si>
  <si>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</si>
  <si>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</si>
  <si>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</si>
  <si>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</si>
  <si>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</si>
  <si>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</si>
  <si>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</si>
  <si>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</si>
  <si>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</si>
  <si>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</si>
  <si>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</si>
  <si>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</si>
  <si>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</si>
  <si>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</si>
  <si>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</si>
  <si>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</si>
  <si>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</si>
  <si>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</si>
  <si>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</si>
  <si>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</si>
  <si>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</si>
  <si>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</si>
  <si>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</si>
  <si>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</si>
  <si>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</si>
  <si>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</si>
  <si>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</si>
  <si>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</si>
  <si>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</si>
  <si>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</si>
  <si>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</si>
  <si>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</si>
  <si>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</si>
  <si>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</si>
  <si>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</si>
  <si>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</si>
  <si>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</si>
  <si>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</si>
  <si>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</si>
  <si>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</si>
  <si>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</si>
  <si>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</si>
  <si>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</si>
  <si>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</si>
  <si>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</si>
  <si>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</si>
  <si>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</si>
  <si>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</si>
  <si>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</si>
  <si>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</si>
  <si>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</si>
  <si>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</si>
  <si>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</si>
  <si>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</si>
  <si>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</si>
  <si>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</si>
  <si>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</si>
  <si>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</si>
  <si>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</si>
  <si>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</si>
  <si>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</si>
  <si>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</si>
  <si>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</si>
  <si>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</si>
  <si>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</si>
  <si>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</si>
  <si>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</si>
  <si>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</si>
  <si>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</si>
  <si>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</si>
  <si>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</si>
  <si>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</si>
  <si>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</si>
  <si>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</si>
  <si>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</si>
  <si>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</si>
  <si>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</si>
  <si>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</si>
  <si>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</si>
  <si>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</si>
  <si>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</si>
  <si>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</si>
  <si>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</si>
  <si>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</si>
  <si>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</si>
  <si>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</si>
  <si>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</si>
  <si>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</si>
  <si>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</si>
  <si>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</si>
  <si>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</si>
  <si>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</si>
  <si>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</si>
  <si>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</si>
  <si>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</si>
  <si>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</si>
  <si>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</si>
  <si>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</si>
  <si>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</si>
  <si>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</si>
  <si>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</si>
  <si>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</si>
  <si>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</si>
  <si>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</si>
  <si>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</si>
  <si>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</si>
  <si>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</si>
  <si>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</si>
  <si>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</si>
  <si>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</si>
  <si>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</si>
  <si>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</si>
  <si>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</si>
  <si>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</si>
  <si>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</si>
  <si>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</si>
  <si>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</si>
  <si>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</si>
  <si>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</si>
  <si>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</si>
  <si>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</si>
  <si>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</si>
  <si>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</si>
  <si>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</si>
  <si>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</si>
  <si>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</si>
  <si>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</si>
  <si>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</si>
  <si>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</si>
  <si>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</si>
  <si>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</si>
  <si>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</si>
  <si>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</si>
  <si>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</si>
  <si>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</si>
  <si>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</si>
  <si>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</si>
  <si>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</si>
  <si>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</si>
  <si>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</si>
  <si>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</si>
  <si>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</si>
  <si>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</si>
  <si>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</si>
  <si>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</si>
  <si>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</si>
  <si>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</si>
  <si>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</si>
  <si>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</si>
  <si>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</si>
  <si>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</si>
  <si>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</si>
  <si>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</si>
  <si>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</si>
  <si>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</si>
  <si>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</si>
  <si>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</si>
  <si>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</si>
  <si>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</si>
  <si>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</si>
  <si>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</si>
  <si>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</si>
  <si>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</si>
  <si>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</si>
  <si>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</si>
  <si>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</si>
  <si>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</si>
  <si>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</si>
  <si>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</si>
  <si>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</si>
  <si>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</si>
  <si>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</si>
  <si>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</si>
  <si>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</si>
  <si>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</si>
  <si>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</si>
  <si>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</si>
  <si>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</si>
  <si>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</si>
  <si>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</si>
  <si>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</si>
  <si>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</si>
  <si>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</si>
  <si>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</si>
  <si>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</si>
  <si>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</si>
  <si>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</si>
  <si>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</si>
  <si>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</si>
  <si>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</si>
  <si>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</si>
  <si>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</si>
  <si>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</si>
  <si>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</si>
  <si>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</si>
  <si>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</si>
  <si>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</si>
  <si>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</si>
  <si>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</si>
  <si>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</si>
  <si>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</si>
  <si>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</si>
  <si>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</si>
  <si>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</si>
  <si>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</si>
  <si>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</si>
  <si>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</si>
  <si>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</si>
  <si>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</si>
  <si>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</si>
  <si>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</si>
  <si>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</si>
  <si>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</si>
  <si>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</si>
  <si>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</si>
  <si>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</si>
  <si>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</si>
  <si>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</si>
  <si>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</si>
  <si>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</si>
  <si>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</si>
  <si>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</si>
  <si>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</si>
  <si>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</si>
  <si>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</si>
  <si>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</si>
  <si>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</si>
  <si>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</si>
  <si>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</si>
  <si>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</si>
  <si>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</si>
  <si>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</si>
  <si>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</si>
  <si>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</si>
  <si>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</si>
  <si>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</si>
  <si>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</si>
  <si>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</si>
  <si>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</si>
  <si>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</si>
  <si>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</si>
  <si>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</si>
  <si>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</si>
  <si>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</si>
  <si>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</si>
  <si>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</si>
  <si>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</si>
  <si>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</si>
  <si>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</si>
  <si>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</si>
  <si>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</si>
  <si>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</si>
  <si>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</si>
  <si>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</si>
  <si>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</si>
  <si>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</si>
  <si>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</si>
  <si>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</si>
  <si>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</si>
  <si>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</si>
  <si>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</si>
  <si>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</si>
  <si>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</si>
  <si>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</si>
  <si>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</si>
  <si>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</si>
  <si>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</si>
  <si>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</si>
  <si>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</si>
  <si>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</si>
  <si>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</si>
  <si>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</si>
  <si>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</si>
  <si>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</si>
  <si>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</si>
  <si>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</si>
  <si>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</si>
  <si>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</si>
  <si>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</si>
  <si>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</si>
  <si>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</si>
  <si>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</si>
  <si>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</si>
  <si>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</si>
  <si>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</si>
  <si>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</si>
  <si>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</si>
  <si>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</si>
  <si>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</si>
  <si>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</si>
  <si>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</si>
  <si>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</si>
  <si>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</si>
  <si>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</si>
  <si>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</si>
  <si>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</si>
  <si>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</si>
  <si>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</si>
  <si>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</si>
  <si>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</si>
  <si>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</si>
  <si>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</si>
  <si>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</si>
  <si>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</si>
  <si>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</si>
  <si>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</si>
  <si>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</si>
  <si>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</si>
  <si>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</si>
  <si>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</si>
  <si>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</si>
  <si>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</si>
  <si>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</si>
  <si>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</si>
  <si>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</si>
  <si>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</si>
  <si>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</si>
  <si>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</si>
  <si>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</si>
  <si>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</si>
  <si>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</si>
  <si>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</si>
  <si>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</si>
  <si>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</si>
  <si>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</si>
  <si>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</si>
  <si>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</si>
  <si>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</si>
  <si>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</si>
  <si>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</si>
  <si>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</si>
  <si>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</si>
  <si>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</si>
  <si>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</si>
  <si>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</si>
  <si>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</si>
  <si>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</si>
  <si>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</si>
  <si>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</si>
  <si>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</si>
  <si>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</si>
  <si>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</si>
  <si>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</si>
  <si>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</si>
  <si>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</si>
  <si>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</si>
  <si>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</si>
  <si>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</si>
  <si>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</si>
  <si>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</si>
  <si>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</si>
  <si>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</si>
  <si>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</si>
  <si>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</si>
  <si>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</si>
  <si>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</si>
  <si>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</si>
  <si>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</si>
  <si>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</si>
  <si>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</si>
  <si>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</si>
  <si>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</si>
  <si>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</si>
  <si>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</si>
  <si>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</si>
  <si>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</si>
  <si>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</si>
  <si>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</si>
  <si>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</si>
  <si>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</si>
  <si>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</si>
  <si>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</si>
  <si>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</si>
  <si>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</si>
  <si>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</si>
  <si>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</si>
  <si>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</si>
  <si>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</si>
  <si>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</si>
  <si>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</si>
  <si>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</si>
  <si>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</si>
  <si>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</si>
  <si>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</si>
  <si>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</si>
  <si>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</si>
  <si>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</si>
  <si>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</si>
  <si>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</si>
  <si>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</si>
  <si>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</si>
  <si>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</si>
  <si>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</si>
  <si>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</si>
  <si>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</si>
  <si>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</si>
  <si>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</si>
  <si>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</si>
  <si>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</si>
  <si>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</si>
  <si>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</si>
  <si>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</si>
  <si>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</si>
  <si>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</si>
  <si>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</si>
  <si>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</si>
  <si>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</si>
  <si>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</si>
  <si>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</si>
  <si>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</si>
  <si>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</si>
  <si>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</si>
  <si>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</si>
  <si>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</si>
  <si>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</si>
  <si>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</si>
  <si>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</si>
  <si>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</si>
  <si>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</si>
  <si>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</si>
  <si>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</si>
  <si>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</si>
  <si>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</si>
  <si>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</si>
  <si>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</si>
  <si>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</si>
  <si>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</si>
  <si>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</si>
  <si>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</si>
  <si>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</si>
  <si>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</si>
  <si>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</si>
  <si>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</si>
  <si>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</si>
  <si>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</si>
  <si>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</si>
  <si>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</si>
  <si>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</si>
  <si>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</si>
  <si>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</si>
  <si>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</si>
  <si>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</si>
  <si>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</si>
  <si>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</si>
  <si>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</si>
  <si>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</si>
  <si>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</si>
  <si>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</si>
  <si>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</si>
  <si>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</si>
  <si>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</si>
  <si>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</si>
  <si>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</si>
  <si>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</si>
  <si>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</si>
  <si>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</si>
  <si>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</si>
  <si>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</si>
  <si>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</si>
  <si>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</si>
  <si>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</si>
  <si>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</si>
  <si>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</si>
  <si>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</si>
  <si>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</si>
  <si>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</si>
  <si>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</si>
  <si>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</si>
  <si>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</si>
  <si>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</si>
  <si>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</si>
  <si>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</si>
  <si>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</si>
  <si>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</si>
  <si>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</si>
  <si>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</si>
  <si>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</si>
  <si>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</si>
  <si>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</si>
  <si>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</si>
  <si>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</si>
  <si>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</si>
  <si>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</si>
  <si>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</si>
  <si>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</si>
  <si>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</si>
  <si>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</si>
  <si>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</si>
  <si>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</si>
  <si>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</si>
  <si>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</si>
  <si>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</si>
  <si>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</si>
  <si>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</si>
  <si>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</si>
  <si>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</si>
  <si>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</si>
  <si>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</si>
  <si>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</si>
  <si>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</si>
  <si>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</si>
  <si>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</si>
  <si>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</si>
  <si>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</si>
  <si>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</si>
  <si>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</si>
  <si>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</si>
  <si>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</si>
  <si>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</si>
  <si>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</si>
  <si>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</si>
  <si>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</si>
  <si>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</si>
  <si>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</si>
  <si>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</si>
  <si>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</si>
  <si>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</si>
  <si>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</si>
  <si>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</si>
  <si>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</si>
  <si>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</si>
  <si>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</si>
  <si>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</si>
  <si>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</si>
  <si>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</si>
  <si>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</si>
  <si>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</si>
  <si>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</si>
  <si>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</si>
  <si>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</si>
  <si>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</si>
  <si>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</si>
  <si>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</si>
  <si>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</si>
  <si>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</si>
  <si>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</si>
  <si>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</si>
  <si>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</si>
  <si>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</si>
  <si>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</si>
  <si>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</si>
  <si>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</si>
  <si>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</si>
  <si>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</si>
  <si>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</si>
  <si>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</si>
  <si>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</si>
  <si>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</si>
  <si>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</si>
  <si>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</si>
  <si>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</si>
  <si>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</si>
  <si>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</si>
  <si>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</si>
  <si>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</si>
  <si>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</si>
  <si>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</si>
  <si>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</si>
  <si>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</si>
  <si>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</si>
  <si>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</si>
  <si>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</si>
  <si>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</si>
  <si>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</si>
  <si>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</si>
  <si>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</si>
  <si>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</si>
  <si>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</si>
  <si>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</si>
  <si>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</si>
  <si>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</si>
  <si>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</si>
  <si>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</si>
  <si>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</si>
  <si>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</si>
  <si>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</si>
  <si>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</si>
  <si>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</si>
  <si>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</si>
  <si>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</si>
  <si>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</si>
  <si>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</si>
  <si>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</si>
  <si>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</si>
  <si>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</si>
  <si>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</si>
  <si>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</si>
  <si>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</si>
  <si>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</si>
  <si>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</si>
  <si>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</si>
  <si>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</si>
  <si>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</si>
  <si>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</si>
  <si>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</si>
  <si>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</si>
  <si>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</si>
  <si>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</si>
  <si>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</si>
  <si>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</si>
  <si>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</si>
  <si>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</si>
  <si>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</si>
  <si>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</si>
  <si>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</si>
  <si>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</si>
  <si>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</si>
  <si>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</si>
  <si>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</si>
  <si>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</si>
  <si>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</si>
  <si>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</si>
  <si>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</si>
  <si>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</si>
  <si>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</si>
  <si>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</si>
  <si>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</si>
  <si>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</si>
  <si>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</si>
  <si>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</si>
  <si>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</si>
  <si>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</si>
  <si>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</si>
  <si>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</si>
  <si>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</si>
  <si>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</si>
  <si>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</si>
  <si>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</si>
  <si>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</si>
  <si>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</si>
  <si>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</si>
  <si>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</si>
  <si>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</si>
  <si>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</si>
  <si>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</si>
  <si>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</si>
  <si>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</si>
  <si>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</si>
  <si>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</si>
  <si>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</si>
  <si>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</si>
  <si>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</si>
  <si>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</si>
  <si>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</si>
  <si>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</si>
  <si>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</si>
  <si>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</si>
  <si>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</si>
  <si>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</si>
  <si>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</si>
  <si>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</si>
  <si>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</si>
  <si>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</si>
  <si>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</si>
  <si>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</si>
  <si>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</si>
  <si>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</si>
  <si>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</si>
  <si>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</si>
  <si>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</si>
  <si>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</si>
  <si>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</si>
  <si>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</si>
  <si>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</si>
  <si>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</si>
  <si>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</si>
  <si>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</si>
  <si>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</si>
  <si>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</si>
  <si>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</si>
  <si>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</si>
  <si>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</si>
  <si>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</si>
  <si>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</si>
  <si>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</si>
  <si>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</si>
  <si>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</si>
  <si>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</si>
  <si>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</si>
  <si>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</si>
  <si>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</si>
  <si>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</si>
  <si>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</si>
  <si>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</si>
  <si>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</si>
  <si>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</si>
  <si>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</si>
  <si>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</si>
  <si>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</si>
  <si>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</si>
  <si>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</si>
  <si>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</si>
  <si>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</si>
  <si>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</si>
  <si>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</si>
  <si>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</si>
  <si>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</si>
  <si>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</si>
  <si>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</si>
  <si>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</si>
  <si>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</si>
  <si>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</si>
  <si>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</si>
  <si>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</si>
  <si>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</si>
  <si>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</si>
  <si>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</si>
  <si>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</si>
  <si>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</si>
  <si>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</si>
  <si>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</si>
  <si>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</si>
  <si>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</si>
  <si>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</si>
  <si>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</si>
  <si>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</si>
  <si>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</si>
  <si>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</si>
  <si>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</si>
  <si>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</si>
  <si>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</si>
  <si>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</si>
  <si>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</si>
  <si>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</si>
  <si>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</si>
  <si>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</si>
  <si>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</si>
  <si>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</si>
  <si>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</si>
  <si>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</si>
  <si>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</si>
  <si>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</si>
  <si>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</si>
  <si>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</si>
  <si>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</si>
  <si>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</si>
  <si>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</si>
  <si>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</si>
  <si>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</si>
  <si>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</si>
  <si>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</si>
  <si>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</si>
  <si>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</si>
  <si>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</si>
  <si>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</si>
  <si>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</si>
  <si>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</si>
  <si>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</si>
  <si>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</si>
  <si>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</si>
  <si>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</si>
  <si>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</si>
  <si>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</si>
  <si>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</si>
  <si>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</si>
  <si>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</si>
  <si>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</si>
  <si>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</si>
  <si>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</si>
  <si>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</si>
  <si>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</si>
  <si>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</si>
  <si>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</si>
  <si>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</si>
  <si>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</si>
  <si>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</si>
  <si>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</si>
  <si>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</si>
  <si>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</si>
  <si>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</si>
  <si>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</si>
  <si>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</si>
  <si>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</si>
  <si>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</si>
  <si>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</si>
  <si>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</si>
  <si>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</si>
  <si>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</si>
  <si>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</si>
  <si>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</si>
  <si>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</si>
  <si>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</si>
  <si>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</si>
  <si>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</si>
  <si>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</si>
  <si>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</si>
  <si>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</si>
  <si>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</si>
  <si>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</si>
  <si>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</si>
  <si>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</si>
  <si>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</si>
  <si>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</si>
  <si>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</si>
  <si>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</si>
  <si>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</si>
  <si>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</si>
  <si>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</si>
  <si>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</si>
  <si>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</si>
  <si>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</si>
  <si>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</si>
  <si>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</si>
  <si>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</si>
  <si>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</si>
  <si>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</si>
  <si>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</si>
  <si>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</si>
  <si>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</si>
  <si>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</si>
  <si>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</si>
  <si>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</si>
  <si>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</si>
  <si>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</si>
  <si>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</si>
  <si>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</si>
  <si>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</si>
  <si>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</si>
  <si>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</si>
  <si>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</si>
  <si>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</si>
  <si>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</si>
  <si>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</si>
  <si>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</si>
  <si>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</si>
  <si>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</si>
  <si>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</si>
  <si>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</si>
  <si>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</si>
  <si>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</si>
  <si>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</si>
  <si>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</si>
  <si>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</si>
  <si>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</si>
  <si>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</si>
  <si>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</si>
  <si>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</si>
  <si>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</si>
  <si>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</si>
  <si>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</si>
  <si>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</si>
  <si>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</si>
  <si>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</si>
  <si>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</si>
  <si>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</si>
  <si>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</si>
  <si>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</si>
  <si>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</si>
  <si>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</si>
  <si>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</si>
  <si>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</si>
  <si>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</si>
  <si>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</si>
  <si>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</si>
  <si>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</si>
  <si>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</si>
  <si>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</si>
  <si>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</si>
  <si>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</si>
  <si>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</si>
  <si>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</si>
  <si>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</si>
  <si>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</si>
  <si>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</si>
  <si>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</si>
  <si>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</si>
  <si>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</si>
  <si>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</si>
  <si>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</si>
  <si>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</si>
  <si>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</si>
  <si>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</si>
  <si>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</si>
  <si>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</si>
  <si>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</si>
  <si>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</si>
  <si>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</si>
  <si>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</si>
  <si>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</si>
  <si>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</si>
  <si>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</si>
  <si>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</si>
  <si>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</si>
  <si>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</si>
  <si>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</si>
  <si>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</si>
  <si>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</si>
  <si>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</si>
  <si>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</si>
  <si>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</si>
  <si>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</si>
  <si>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</si>
  <si>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</si>
  <si>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</si>
  <si>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</si>
  <si>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</si>
  <si>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</si>
  <si>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</si>
  <si>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</si>
  <si>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</si>
  <si>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</si>
  <si>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</si>
  <si>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</si>
  <si>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</si>
  <si>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</si>
  <si>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</si>
  <si>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</si>
  <si>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</si>
  <si>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</si>
  <si>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</si>
  <si>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</si>
  <si>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</si>
  <si>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</si>
  <si>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</si>
  <si>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</si>
  <si>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</si>
  <si>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</si>
  <si>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</si>
  <si>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</si>
  <si>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</si>
  <si>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</si>
  <si>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</si>
  <si>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</si>
  <si>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</si>
  <si>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</si>
  <si>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</si>
  <si>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</si>
  <si>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</si>
  <si>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</si>
  <si>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</si>
  <si>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</si>
  <si>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</si>
  <si>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</si>
  <si>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</si>
  <si>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</si>
  <si>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</si>
  <si>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</si>
  <si>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</si>
  <si>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</si>
  <si>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</si>
  <si>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</si>
  <si>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</si>
  <si>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</si>
  <si>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</si>
  <si>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</si>
  <si>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</si>
  <si>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</si>
  <si>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</si>
  <si>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</si>
  <si>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</si>
  <si>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</si>
  <si>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</si>
  <si>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</si>
  <si>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</si>
  <si>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</si>
  <si>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</si>
  <si>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</si>
  <si>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</si>
  <si>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</si>
  <si>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</si>
  <si>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</si>
  <si>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</si>
  <si>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</si>
  <si>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</si>
  <si>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</si>
  <si>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</si>
  <si>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</si>
  <si>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</si>
  <si>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</si>
  <si>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</si>
  <si>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</si>
  <si>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</si>
  <si>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</si>
  <si>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</si>
  <si>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</si>
  <si>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</si>
  <si>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</si>
  <si>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</si>
  <si>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</si>
  <si>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</si>
  <si>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</si>
  <si>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</si>
  <si>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</si>
  <si>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</si>
  <si>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</si>
  <si>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</si>
  <si>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</si>
  <si>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</si>
  <si>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</si>
  <si>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</si>
  <si>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</si>
  <si>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</si>
  <si>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</si>
  <si>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</si>
  <si>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</si>
  <si>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</si>
  <si>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</si>
  <si>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</si>
  <si>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</si>
  <si>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</si>
  <si>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</si>
  <si>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</si>
  <si>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</si>
  <si>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</si>
  <si>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</si>
  <si>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</si>
  <si>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</si>
  <si>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</si>
  <si>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</si>
  <si>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</si>
  <si>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</si>
  <si>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</si>
  <si>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</si>
  <si>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</si>
  <si>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</si>
  <si>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</si>
  <si>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</si>
  <si>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</si>
  <si>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</si>
  <si>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</si>
  <si>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</si>
  <si>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</si>
  <si>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</si>
  <si>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</si>
  <si>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</si>
  <si>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</si>
  <si>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</si>
  <si>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</si>
  <si>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</si>
  <si>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</si>
  <si>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</si>
  <si>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</si>
  <si>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</si>
  <si>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</si>
  <si>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</si>
  <si>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</si>
  <si>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</si>
  <si>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</si>
  <si>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</si>
  <si>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</si>
  <si>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</si>
  <si>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</si>
  <si>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</si>
  <si>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</si>
  <si>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</si>
  <si>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</si>
  <si>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</si>
  <si>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</si>
  <si>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</si>
  <si>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</si>
  <si>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</si>
  <si>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</si>
  <si>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</si>
  <si>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</si>
  <si>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</si>
  <si>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</si>
  <si>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</si>
  <si>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</si>
  <si>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</si>
  <si>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</si>
  <si>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</si>
  <si>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</si>
  <si>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</si>
  <si>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</si>
  <si>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</si>
  <si>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</si>
  <si>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</si>
  <si>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</si>
  <si>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</si>
  <si>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</si>
  <si>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</si>
  <si>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</si>
  <si>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</si>
  <si>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</si>
  <si>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</si>
  <si>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</si>
  <si>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</si>
  <si>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</si>
  <si>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</si>
  <si>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</si>
  <si>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</si>
  <si>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</si>
  <si>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</si>
  <si>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</si>
  <si>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</si>
  <si>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</si>
  <si>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</si>
  <si>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</si>
  <si>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</si>
  <si>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</si>
  <si>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</si>
  <si>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</si>
  <si>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</si>
  <si>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</si>
  <si>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</si>
  <si>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</si>
  <si>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</si>
  <si>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</si>
  <si>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</si>
  <si>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</si>
  <si>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</si>
  <si>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</si>
  <si>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</si>
  <si>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</si>
  <si>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</si>
  <si>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</si>
  <si>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</si>
  <si>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</si>
  <si>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</si>
  <si>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</si>
  <si>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</si>
  <si>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</si>
  <si>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</si>
  <si>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</si>
  <si>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</si>
  <si>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</si>
  <si>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</si>
  <si>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</si>
  <si>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</si>
  <si>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</si>
  <si>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</si>
  <si>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</si>
  <si>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</si>
  <si>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</si>
  <si>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</si>
  <si>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</si>
  <si>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</si>
  <si>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</si>
  <si>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</si>
  <si>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</si>
  <si>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</si>
  <si>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</si>
  <si>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</si>
  <si>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</si>
  <si>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</si>
  <si>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</si>
  <si>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</si>
  <si>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</si>
  <si>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</si>
  <si>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</si>
  <si>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</si>
  <si>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</si>
  <si>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</si>
  <si>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</si>
  <si>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</si>
  <si>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</si>
  <si>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</si>
  <si>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</si>
  <si>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</si>
  <si>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</si>
  <si>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</si>
  <si>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</si>
  <si>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</si>
  <si>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</si>
  <si>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</si>
  <si>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</si>
  <si>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</si>
  <si>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</si>
  <si>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</si>
  <si>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</si>
  <si>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</si>
  <si>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</si>
  <si>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</si>
  <si>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</si>
  <si>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</si>
  <si>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</si>
  <si>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</si>
  <si>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</si>
  <si>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</si>
  <si>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</si>
  <si>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</si>
  <si>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</si>
  <si>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</si>
  <si>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</si>
  <si>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</si>
  <si>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</si>
  <si>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</si>
  <si>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</si>
  <si>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</si>
  <si>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</si>
  <si>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</si>
  <si>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</si>
  <si>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</si>
  <si>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</si>
  <si>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</si>
  <si>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</si>
  <si>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</si>
  <si>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</si>
  <si>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</si>
  <si>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</si>
  <si>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</si>
  <si>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</si>
  <si>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</si>
  <si>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</si>
  <si>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</si>
  <si>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</si>
  <si>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</si>
  <si>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</si>
  <si>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</si>
  <si>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</si>
  <si>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</si>
  <si>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</si>
  <si>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</si>
  <si>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</si>
  <si>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</si>
  <si>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</si>
  <si>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</si>
  <si>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</si>
  <si>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</si>
  <si>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</si>
  <si>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</si>
  <si>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</si>
  <si>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</si>
  <si>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</si>
  <si>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</si>
  <si>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</si>
  <si>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</si>
  <si>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</si>
  <si>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</si>
  <si>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</si>
  <si>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</si>
  <si>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</si>
  <si>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</si>
  <si>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</si>
  <si>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</si>
  <si>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</si>
  <si>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</si>
  <si>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</si>
  <si>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</si>
  <si>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</si>
  <si>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</si>
  <si>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</si>
  <si>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</si>
  <si>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</si>
  <si>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</si>
  <si>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</si>
  <si>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</si>
  <si>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</si>
  <si>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</si>
  <si>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</si>
  <si>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</si>
  <si>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</si>
  <si>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</si>
  <si>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</si>
  <si>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</si>
  <si>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</si>
  <si>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</si>
  <si>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</si>
  <si>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</si>
  <si>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</si>
  <si>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</si>
  <si>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</si>
  <si>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</si>
  <si>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</si>
  <si>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</si>
  <si>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</si>
  <si>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</si>
  <si>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</si>
  <si>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</si>
  <si>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</si>
  <si>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</si>
  <si>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</si>
  <si>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</si>
  <si>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</si>
  <si>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</si>
  <si>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</si>
  <si>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</si>
  <si>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</si>
  <si>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</si>
  <si>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</si>
  <si>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</si>
  <si>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</si>
  <si>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</si>
  <si>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</si>
  <si>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</si>
  <si>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</si>
  <si>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</si>
  <si>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</si>
  <si>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</si>
  <si>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</si>
  <si>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</si>
  <si>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</si>
  <si>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</si>
  <si>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</si>
  <si>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</si>
  <si>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</si>
  <si>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</si>
  <si>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</si>
  <si>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</si>
  <si>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</si>
  <si>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</si>
  <si>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</si>
  <si>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</si>
  <si>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</si>
  <si>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</si>
  <si>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</si>
  <si>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</si>
  <si>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</si>
  <si>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</si>
  <si>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</si>
  <si>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</si>
  <si>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</si>
  <si>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</si>
  <si>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</si>
  <si>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</si>
  <si>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</si>
  <si>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</si>
  <si>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</si>
  <si>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</si>
  <si>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</si>
  <si>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</si>
  <si>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</si>
  <si>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</si>
  <si>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</si>
  <si>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</si>
  <si>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</si>
  <si>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</si>
  <si>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</si>
  <si>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</si>
  <si>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</si>
  <si>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</si>
  <si>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</si>
  <si>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</si>
  <si>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</si>
  <si>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</si>
  <si>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</si>
  <si>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</si>
  <si>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</si>
  <si>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</si>
  <si>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</si>
  <si>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</si>
  <si>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</si>
  <si>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</si>
  <si>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</si>
  <si>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</si>
  <si>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</si>
  <si>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</si>
  <si>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</si>
  <si>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</si>
  <si>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</si>
  <si>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</si>
  <si>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</si>
  <si>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</si>
  <si>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</si>
  <si>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</si>
  <si>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</si>
  <si>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</si>
  <si>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</si>
  <si>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</si>
  <si>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</si>
  <si>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</si>
  <si>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</si>
  <si>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</si>
  <si>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</si>
  <si>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</si>
  <si>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</si>
  <si>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</si>
  <si>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</si>
  <si>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</si>
  <si>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</si>
  <si>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</si>
  <si>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</si>
  <si>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</si>
  <si>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</si>
  <si>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</si>
  <si>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</si>
  <si>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</si>
  <si>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</si>
  <si>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</si>
  <si>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</si>
  <si>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</si>
  <si>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</si>
  <si>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</si>
  <si>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</si>
  <si>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</si>
  <si>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</si>
  <si>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</si>
  <si>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</si>
  <si>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</si>
  <si>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</si>
  <si>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</si>
  <si>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</si>
  <si>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</si>
  <si>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</si>
  <si>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</si>
  <si>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</si>
  <si>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</si>
  <si>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</si>
  <si>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</si>
  <si>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</si>
  <si>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</si>
  <si>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</si>
  <si>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</si>
  <si>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</si>
  <si>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</si>
  <si>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</si>
  <si>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</si>
  <si>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</si>
  <si>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</si>
  <si>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</si>
  <si>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</si>
  <si>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</si>
  <si>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</si>
  <si>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</si>
  <si>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</si>
  <si>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</si>
  <si>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</si>
  <si>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</si>
  <si>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</si>
  <si>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</si>
  <si>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</si>
  <si>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</si>
  <si>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</si>
  <si>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</si>
  <si>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</si>
  <si>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</si>
  <si>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</si>
  <si>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</si>
  <si>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</si>
  <si>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</si>
  <si>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</si>
  <si>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</si>
  <si>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</si>
  <si>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</si>
  <si>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</si>
  <si>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</si>
  <si>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</si>
  <si>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</si>
  <si>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</si>
  <si>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</si>
  <si>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</si>
  <si>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</si>
  <si>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</si>
  <si>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</si>
  <si>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</si>
  <si>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</si>
  <si>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</si>
  <si>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</si>
  <si>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</si>
  <si>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</si>
  <si>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</si>
  <si>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</si>
  <si>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</si>
  <si>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</si>
  <si>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</si>
  <si>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</si>
  <si>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</si>
  <si>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</si>
  <si>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</si>
  <si>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</si>
  <si>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</si>
  <si>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</si>
  <si>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</si>
  <si>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</si>
  <si>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</si>
  <si>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</si>
  <si>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</si>
  <si>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</si>
  <si>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</si>
  <si>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</si>
  <si>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</si>
  <si>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</si>
  <si>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</si>
  <si>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</si>
  <si>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</si>
  <si>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</si>
  <si>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</si>
  <si>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</si>
  <si>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</si>
  <si>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</si>
  <si>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</si>
  <si>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</si>
  <si>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</si>
  <si>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</si>
  <si>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</si>
  <si>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</si>
  <si>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</si>
  <si>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</si>
  <si>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</si>
  <si>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</si>
  <si>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</si>
  <si>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</si>
  <si>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</si>
  <si>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</si>
  <si>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</si>
  <si>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</si>
  <si>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</si>
  <si>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</si>
  <si>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</si>
  <si>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</si>
  <si>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</si>
  <si>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</si>
  <si>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</si>
  <si>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</si>
  <si>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</si>
  <si>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</si>
  <si>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</si>
  <si>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</si>
  <si>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</si>
  <si>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</si>
  <si>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</si>
  <si>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</si>
  <si>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</si>
  <si>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</si>
  <si>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</si>
  <si>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</si>
  <si>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</si>
  <si>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</si>
  <si>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</si>
  <si>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</si>
  <si>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</si>
  <si>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</si>
  <si>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</si>
  <si>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</si>
  <si>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</si>
  <si>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</si>
  <si>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</si>
  <si>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</si>
  <si>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</si>
  <si>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</si>
  <si>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</si>
  <si>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</si>
  <si>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</si>
  <si>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</si>
  <si>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</si>
  <si>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</si>
  <si>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</si>
  <si>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</si>
  <si>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</si>
  <si>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</si>
  <si>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</si>
  <si>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</si>
  <si>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</si>
  <si>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</si>
  <si>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</si>
  <si>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</si>
  <si>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</si>
  <si>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</si>
  <si>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</si>
  <si>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</si>
  <si>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</si>
  <si>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</si>
  <si>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</si>
  <si>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</si>
  <si>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</si>
  <si>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</si>
  <si>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</si>
  <si>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</si>
  <si>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</si>
  <si>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</si>
  <si>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</si>
  <si>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</si>
  <si>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</si>
  <si>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</si>
  <si>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</si>
  <si>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</si>
  <si>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</si>
  <si>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</si>
  <si>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</si>
  <si>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</si>
  <si>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</si>
  <si>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</si>
  <si>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</si>
  <si>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</si>
  <si>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</si>
  <si>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</si>
  <si>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</si>
  <si>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</si>
  <si>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</si>
  <si>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</si>
  <si>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</si>
  <si>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</si>
  <si>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</si>
  <si>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</si>
  <si>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</si>
  <si>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</si>
  <si>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</si>
  <si>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</si>
  <si>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</si>
  <si>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</si>
  <si>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</si>
  <si>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</si>
  <si>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</si>
  <si>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</si>
  <si>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</si>
  <si>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</si>
  <si>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</si>
  <si>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</si>
  <si>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</si>
  <si>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</si>
  <si>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</si>
  <si>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</si>
  <si>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</si>
  <si>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</si>
  <si>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</si>
  <si>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</si>
  <si>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</si>
  <si>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</si>
  <si>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</si>
  <si>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</si>
  <si>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</si>
  <si>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</si>
  <si>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</si>
  <si>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</si>
  <si>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</si>
  <si>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</si>
  <si>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</si>
  <si>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</si>
  <si>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</si>
  <si>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</si>
  <si>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</si>
  <si>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</si>
  <si>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</si>
  <si>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</si>
  <si>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</si>
  <si>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</si>
  <si>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</si>
  <si>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</si>
  <si>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</si>
  <si>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</si>
  <si>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</si>
  <si>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</si>
  <si>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</si>
  <si>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</si>
  <si>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</si>
  <si>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</si>
  <si>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</si>
  <si>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</si>
  <si>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</si>
  <si>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</si>
  <si>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</si>
  <si>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</si>
  <si>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</si>
  <si>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</si>
  <si>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</si>
  <si>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</si>
  <si>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</si>
  <si>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</si>
  <si>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</si>
  <si>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</si>
  <si>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</si>
  <si>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</si>
  <si>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</si>
  <si>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</si>
  <si>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</si>
  <si>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</si>
  <si>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</si>
  <si>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</si>
  <si>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</si>
  <si>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</si>
  <si>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</si>
  <si>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</si>
  <si>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</si>
  <si>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</si>
  <si>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</si>
  <si>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</si>
  <si>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</si>
  <si>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</si>
  <si>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</si>
  <si>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</si>
  <si>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</si>
  <si>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</si>
  <si>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</si>
  <si>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</si>
  <si>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</si>
  <si>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</si>
  <si>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</si>
  <si>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</si>
  <si>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</si>
  <si>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</si>
  <si>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</si>
  <si>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</si>
  <si>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</si>
  <si>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</si>
  <si>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</si>
  <si>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</si>
  <si>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</si>
  <si>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</si>
  <si>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</si>
  <si>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</si>
  <si>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</si>
  <si>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</si>
  <si>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</si>
  <si>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</si>
  <si>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</si>
  <si>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</si>
  <si>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</si>
  <si>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</si>
  <si>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</si>
  <si>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</si>
  <si>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</si>
  <si>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</si>
  <si>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</si>
  <si>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</si>
  <si>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</si>
  <si>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</si>
  <si>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</si>
  <si>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</si>
  <si>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</si>
  <si>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</si>
  <si>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</si>
  <si>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</si>
  <si>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</si>
  <si>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</si>
  <si>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</si>
  <si>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</si>
  <si>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</si>
  <si>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</si>
  <si>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</si>
  <si>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</si>
  <si>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</si>
  <si>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</si>
  <si>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</si>
  <si>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</si>
  <si>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</si>
  <si>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</si>
  <si>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</si>
  <si>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</si>
  <si>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</si>
  <si>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</si>
  <si>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</si>
  <si>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</si>
  <si>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</si>
  <si>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</si>
  <si>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</si>
  <si>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</si>
  <si>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</si>
  <si>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</si>
  <si>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</si>
  <si>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</si>
  <si>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</si>
  <si>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</si>
  <si>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</si>
  <si>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</si>
  <si>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</si>
  <si>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</si>
  <si>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</si>
  <si>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</si>
  <si>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</si>
  <si>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</si>
  <si>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</si>
  <si>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</si>
  <si>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</si>
  <si>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</si>
  <si>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</si>
  <si>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</si>
  <si>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</si>
  <si>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</si>
  <si>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</si>
  <si>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</si>
  <si>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</si>
  <si>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</si>
  <si>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</si>
  <si>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</si>
  <si>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</si>
  <si>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</si>
  <si>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</si>
  <si>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</si>
  <si>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</si>
  <si>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</si>
  <si>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</si>
  <si>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</si>
  <si>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</si>
  <si>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</si>
  <si>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</si>
  <si>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</si>
  <si>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</si>
  <si>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</si>
  <si>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</si>
  <si>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</si>
  <si>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</si>
  <si>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</si>
  <si>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</si>
  <si>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</si>
  <si>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</si>
  <si>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</si>
  <si>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</si>
  <si>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</si>
  <si>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</si>
  <si>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</si>
  <si>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</si>
  <si>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</si>
  <si>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</si>
  <si>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</si>
  <si>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</si>
  <si>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</si>
  <si>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</si>
  <si>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</si>
  <si>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</si>
  <si>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</si>
  <si>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</si>
  <si>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</si>
  <si>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</si>
  <si>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</si>
  <si>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</si>
  <si>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</si>
  <si>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</si>
  <si>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</si>
  <si>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</si>
  <si>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</si>
  <si>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</si>
  <si>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</si>
  <si>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</si>
  <si>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</si>
  <si>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</si>
  <si>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</si>
  <si>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</si>
  <si>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</si>
  <si>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</si>
  <si>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</si>
  <si>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</si>
  <si>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</si>
  <si>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</si>
  <si>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</si>
  <si>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</si>
  <si>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</si>
  <si>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</si>
  <si>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</si>
  <si>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</si>
  <si>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</si>
  <si>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</si>
  <si>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</si>
  <si>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</si>
  <si>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</si>
  <si>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</si>
  <si>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</si>
  <si>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</si>
  <si>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</si>
  <si>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</si>
  <si>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</si>
  <si>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</si>
  <si>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</si>
  <si>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</si>
  <si>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</si>
  <si>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</si>
  <si>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</si>
  <si>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</si>
  <si>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</si>
  <si>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</si>
  <si>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</si>
  <si>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</si>
  <si>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</si>
  <si>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</si>
  <si>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</si>
  <si>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</si>
  <si>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</si>
  <si>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</si>
  <si>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</si>
  <si>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</si>
  <si>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</si>
  <si>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</si>
  <si>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</si>
  <si>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</si>
  <si>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</si>
  <si>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</si>
  <si>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</si>
  <si>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</si>
  <si>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</si>
  <si>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</si>
  <si>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</si>
  <si>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</si>
  <si>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</si>
  <si>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</si>
  <si>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</si>
  <si>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</si>
  <si>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</si>
  <si>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</si>
  <si>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</si>
  <si>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</si>
  <si>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</si>
  <si>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</si>
  <si>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</si>
  <si>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</si>
  <si>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</si>
  <si>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</si>
  <si>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</si>
  <si>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</si>
  <si>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</si>
  <si>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</si>
  <si>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</si>
  <si>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</si>
  <si>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</si>
  <si>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</si>
  <si>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</si>
  <si>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</si>
  <si>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</si>
  <si>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</si>
  <si>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</si>
  <si>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</si>
  <si>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</si>
  <si>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</si>
  <si>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</si>
  <si>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</si>
  <si>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</si>
  <si>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</si>
  <si>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</si>
  <si>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</si>
  <si>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</si>
  <si>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</si>
  <si>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</si>
  <si>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</si>
  <si>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</si>
  <si>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</si>
  <si>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</si>
  <si>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</si>
  <si>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</si>
  <si>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</si>
  <si>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</si>
  <si>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</si>
  <si>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</si>
  <si>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</si>
  <si>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</si>
  <si>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</si>
  <si>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</si>
  <si>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</si>
  <si>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</si>
  <si>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</si>
  <si>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</si>
  <si>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</si>
  <si>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</si>
  <si>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</si>
  <si>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</si>
  <si>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</si>
  <si>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</si>
  <si>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</si>
  <si>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</si>
  <si>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</si>
  <si>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</si>
  <si>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</si>
  <si>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</si>
  <si>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</si>
  <si>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</si>
  <si>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</si>
  <si>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</si>
  <si>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</si>
  <si>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</si>
  <si>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</si>
  <si>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</si>
  <si>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</si>
  <si>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</si>
  <si>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</si>
  <si>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</si>
  <si>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</si>
  <si>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</si>
  <si>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</si>
  <si>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</si>
  <si>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</si>
  <si>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</si>
  <si>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</si>
  <si>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</si>
  <si>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</si>
  <si>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</si>
  <si>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</si>
  <si>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</si>
  <si>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</si>
  <si>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</si>
  <si>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</si>
  <si>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</si>
  <si>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</si>
  <si>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</si>
  <si>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</si>
  <si>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</si>
  <si>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</si>
  <si>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</si>
  <si>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</si>
  <si>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</si>
  <si>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</si>
  <si>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</si>
  <si>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</si>
  <si>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</si>
  <si>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</si>
  <si>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</si>
  <si>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</si>
  <si>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</si>
  <si>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</si>
  <si>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</si>
  <si>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</si>
  <si>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</si>
  <si>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</si>
  <si>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</si>
  <si>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</si>
  <si>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</si>
  <si>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</si>
  <si>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</si>
  <si>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</si>
  <si>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</si>
  <si>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</si>
  <si>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</si>
  <si>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</si>
  <si>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</si>
  <si>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</si>
  <si>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</si>
  <si>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</si>
  <si>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</si>
  <si>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</si>
  <si>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</si>
  <si>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</si>
  <si>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</si>
  <si>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</si>
  <si>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</si>
  <si>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</si>
  <si>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</si>
  <si>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</si>
  <si>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</si>
  <si>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</si>
  <si>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</si>
  <si>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</si>
  <si>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</si>
  <si>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</si>
  <si>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</si>
  <si>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</si>
  <si>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</si>
  <si>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</si>
  <si>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</si>
  <si>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</si>
  <si>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</si>
  <si>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</si>
  <si>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</si>
  <si>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</si>
  <si>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</si>
  <si>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</si>
  <si>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</si>
  <si>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</si>
  <si>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</si>
  <si>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</si>
  <si>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</si>
  <si>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</si>
  <si>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</si>
  <si>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</si>
  <si>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</si>
  <si>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</si>
  <si>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</si>
  <si>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</si>
  <si>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</si>
  <si>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</si>
  <si>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</si>
  <si>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</si>
  <si>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</si>
  <si>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</si>
  <si>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</si>
  <si>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</si>
  <si>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</si>
  <si>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</si>
  <si>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</si>
  <si>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</si>
  <si>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</si>
  <si>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</si>
  <si>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</si>
  <si>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</si>
  <si>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</si>
  <si>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</si>
  <si>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</si>
  <si>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</si>
  <si>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</si>
  <si>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</si>
  <si>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</si>
  <si>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</si>
  <si>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</si>
  <si>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</si>
  <si>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</si>
  <si>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</si>
  <si>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</si>
  <si>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</si>
  <si>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</si>
  <si>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</si>
  <si>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</si>
  <si>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</si>
  <si>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</si>
  <si>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</si>
  <si>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</si>
  <si>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</si>
  <si>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</si>
  <si>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</si>
  <si>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</si>
  <si>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</si>
  <si>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</si>
  <si>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</si>
  <si>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</si>
  <si>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</si>
  <si>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</si>
  <si>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</si>
  <si>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</si>
  <si>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</si>
  <si>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</si>
  <si>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</si>
  <si>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</si>
  <si>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</si>
  <si>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</si>
  <si>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</si>
  <si>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</si>
  <si>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</si>
  <si>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</si>
  <si>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</si>
  <si>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</si>
  <si>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</si>
  <si>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</si>
  <si>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</si>
  <si>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</si>
  <si>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</si>
  <si>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</si>
  <si>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</si>
  <si>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</si>
  <si>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</si>
  <si>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</si>
  <si>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</si>
  <si>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</si>
  <si>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</si>
  <si>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</si>
  <si>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</si>
  <si>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</si>
  <si>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</si>
  <si>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</si>
  <si>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</si>
  <si>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</si>
  <si>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</si>
  <si>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</si>
  <si>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</si>
  <si>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</si>
  <si>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</si>
  <si>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</si>
  <si>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</si>
  <si>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</si>
  <si>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</si>
  <si>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</si>
  <si>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</si>
  <si>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</si>
  <si>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</si>
  <si>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</si>
  <si>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</si>
  <si>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</si>
  <si>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</si>
  <si>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</si>
  <si>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</si>
  <si>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</si>
  <si>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</si>
  <si>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</si>
  <si>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</si>
  <si>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</si>
  <si>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</si>
  <si>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</si>
  <si>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</si>
  <si>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</si>
  <si>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</si>
  <si>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</si>
  <si>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</si>
  <si>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</si>
  <si>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</si>
  <si>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</si>
  <si>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</si>
  <si>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</si>
  <si>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</si>
  <si>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</si>
  <si>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</si>
  <si>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</si>
  <si>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</si>
  <si>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</si>
  <si>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</si>
  <si>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</si>
  <si>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</si>
  <si>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</si>
  <si>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</si>
  <si>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</si>
  <si>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</si>
  <si>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</si>
  <si>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</si>
  <si>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</si>
  <si>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</si>
  <si>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</si>
  <si>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</si>
  <si>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</si>
  <si>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</si>
  <si>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</si>
  <si>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</si>
  <si>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</si>
  <si>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</si>
  <si>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</si>
  <si>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</si>
  <si>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</si>
  <si>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</si>
  <si>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</si>
  <si>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</si>
  <si>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</si>
  <si>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</si>
  <si>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</si>
  <si>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</si>
  <si>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</si>
  <si>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</si>
  <si>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</si>
  <si>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</si>
  <si>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</si>
  <si>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</si>
  <si>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</si>
  <si>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</si>
  <si>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</si>
  <si>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</si>
  <si>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</si>
  <si>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</si>
  <si>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</si>
  <si>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</si>
  <si>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</si>
  <si>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</si>
  <si>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</si>
  <si>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</si>
  <si>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</si>
  <si>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</si>
  <si>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</si>
  <si>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</si>
  <si>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</si>
  <si>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</si>
  <si>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</si>
  <si>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</si>
  <si>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</si>
  <si>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</si>
  <si>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</si>
  <si>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</si>
  <si>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</si>
  <si>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</si>
  <si>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</si>
  <si>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</si>
  <si>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</si>
  <si>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</si>
  <si>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</si>
  <si>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</si>
  <si>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</si>
  <si>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</si>
  <si>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</si>
  <si>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</si>
  <si>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</si>
  <si>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</si>
  <si>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</si>
  <si>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</si>
  <si>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</si>
  <si>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</si>
  <si>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</si>
  <si>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</si>
  <si>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</si>
  <si>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</si>
  <si>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</si>
  <si>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</si>
  <si>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</si>
  <si>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</si>
  <si>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</si>
  <si>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</si>
  <si>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</si>
  <si>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</si>
  <si>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</si>
  <si>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</si>
  <si>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</si>
  <si>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</si>
  <si>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</si>
  <si>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</si>
  <si>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</si>
  <si>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</si>
  <si>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</si>
  <si>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</si>
  <si>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</si>
  <si>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</si>
  <si>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</si>
  <si>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</si>
  <si>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</si>
  <si>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</si>
  <si>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</si>
  <si>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</si>
  <si>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</si>
  <si>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</si>
  <si>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</si>
  <si>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</si>
  <si>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</si>
  <si>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</si>
  <si>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</si>
  <si>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</si>
  <si>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</si>
  <si>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</si>
  <si>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</si>
  <si>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</si>
  <si>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</si>
  <si>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</si>
  <si>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</si>
  <si>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</si>
  <si>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</si>
  <si>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</si>
  <si>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</si>
  <si>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</si>
  <si>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</si>
  <si>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</si>
  <si>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</si>
  <si>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</si>
  <si>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</si>
  <si>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</si>
  <si>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</si>
  <si>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</si>
  <si>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</si>
  <si>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</si>
  <si>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</si>
  <si>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</si>
  <si>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</si>
  <si>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</si>
  <si>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</si>
  <si>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</si>
  <si>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</si>
  <si>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</si>
  <si>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</si>
  <si>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</si>
  <si>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</si>
  <si>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</si>
  <si>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</si>
  <si>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</si>
  <si>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</si>
  <si>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</si>
  <si>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</si>
  <si>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</si>
  <si>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</si>
  <si>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</si>
  <si>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</si>
  <si>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</si>
  <si>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</si>
  <si>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</si>
  <si>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</si>
  <si>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</si>
  <si>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</si>
  <si>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</si>
  <si>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</si>
  <si>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</si>
  <si>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</si>
  <si>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</si>
  <si>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</si>
  <si>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</si>
  <si>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</si>
  <si>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</si>
  <si>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</si>
  <si>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</si>
  <si>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</si>
  <si>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</si>
  <si>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</si>
  <si>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</si>
  <si>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</si>
  <si>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</si>
  <si>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</si>
  <si>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</si>
  <si>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</si>
  <si>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</si>
  <si>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</si>
  <si>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</si>
  <si>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</si>
  <si>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</si>
  <si>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</si>
  <si>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</si>
  <si>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</si>
  <si>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</si>
  <si>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</si>
  <si>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</si>
  <si>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</si>
  <si>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</si>
  <si>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</si>
  <si>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</si>
  <si>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</si>
  <si>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</si>
  <si>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</si>
  <si>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</si>
  <si>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</si>
  <si>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</si>
  <si>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</si>
  <si>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</si>
  <si>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</si>
  <si>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</si>
  <si>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</si>
  <si>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</si>
  <si>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</si>
  <si>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</si>
  <si>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</si>
  <si>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</si>
  <si>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</si>
  <si>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</si>
  <si>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</si>
  <si>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</si>
  <si>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</si>
  <si>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</si>
  <si>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</si>
  <si>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</si>
  <si>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</si>
  <si>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</si>
  <si>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</si>
  <si>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</si>
  <si>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</si>
  <si>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</si>
  <si>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</si>
  <si>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</si>
  <si>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</si>
  <si>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</si>
  <si>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</si>
  <si>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</si>
  <si>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</si>
  <si>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</si>
  <si>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</si>
  <si>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</si>
  <si>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</si>
  <si>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</si>
  <si>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</si>
  <si>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</si>
  <si>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</si>
  <si>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</si>
  <si>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</si>
  <si>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</si>
  <si>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</si>
  <si>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</si>
  <si>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</si>
  <si>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</si>
  <si>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</si>
  <si>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</si>
  <si>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</si>
  <si>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</si>
  <si>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</si>
  <si>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</si>
  <si>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</si>
  <si>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</si>
  <si>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</si>
  <si>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</si>
  <si>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</si>
  <si>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</si>
  <si>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</si>
  <si>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</si>
  <si>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</si>
  <si>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</si>
  <si>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</si>
  <si>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</si>
  <si>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</si>
  <si>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</si>
  <si>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</si>
  <si>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</si>
  <si>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</si>
  <si>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</si>
  <si>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</si>
  <si>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</si>
  <si>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</si>
  <si>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</si>
  <si>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</si>
  <si>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</si>
  <si>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</si>
  <si>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</si>
  <si>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</si>
  <si>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</si>
  <si>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</si>
  <si>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</si>
  <si>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</si>
  <si>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</si>
  <si>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</si>
  <si>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</si>
  <si>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</si>
  <si>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</si>
  <si>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</si>
  <si>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</si>
  <si>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</si>
  <si>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</si>
  <si>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</si>
  <si>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</si>
  <si>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</si>
  <si>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</si>
  <si>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</si>
  <si>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</si>
  <si>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</si>
  <si>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</si>
  <si>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</si>
  <si>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</si>
  <si>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</si>
  <si>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</si>
  <si>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</si>
  <si>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</si>
  <si>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</si>
  <si>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</si>
  <si>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</si>
  <si>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</si>
  <si>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</si>
  <si>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</si>
  <si>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</si>
  <si>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</si>
  <si>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</si>
  <si>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</si>
  <si>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</si>
  <si>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</si>
  <si>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</si>
  <si>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</si>
  <si>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</si>
  <si>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</si>
  <si>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</si>
  <si>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</si>
  <si>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</si>
  <si>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</si>
  <si>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</si>
  <si>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</si>
  <si>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</si>
  <si>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</si>
  <si>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</si>
  <si>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</si>
  <si>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</si>
  <si>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</si>
  <si>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</si>
  <si>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</si>
  <si>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</si>
  <si>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</si>
  <si>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</si>
  <si>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</si>
  <si>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</si>
  <si>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</si>
  <si>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</si>
  <si>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</si>
  <si>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</si>
  <si>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</si>
  <si>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</si>
  <si>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</si>
  <si>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</si>
  <si>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</si>
  <si>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</si>
  <si>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</si>
  <si>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</si>
  <si>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</si>
  <si>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</si>
  <si>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</si>
  <si>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</si>
  <si>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</si>
  <si>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</si>
  <si>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</si>
  <si>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</si>
  <si>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</si>
  <si>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</si>
  <si>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</si>
  <si>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</si>
  <si>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</si>
  <si>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</si>
  <si>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</si>
  <si>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</si>
  <si>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</si>
  <si>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</si>
  <si>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</si>
  <si>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</si>
  <si>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</si>
  <si>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</si>
  <si>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</si>
  <si>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</si>
  <si>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</si>
  <si>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</si>
  <si>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</si>
  <si>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</si>
  <si>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</si>
  <si>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</si>
  <si>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</si>
  <si>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</si>
  <si>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</si>
  <si>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</si>
  <si>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</si>
  <si>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</si>
  <si>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</si>
  <si>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</si>
  <si>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</si>
  <si>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</si>
  <si>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</si>
  <si>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</si>
  <si>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</si>
  <si>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</si>
  <si>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</si>
  <si>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</si>
  <si>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</si>
  <si>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</si>
  <si>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</si>
  <si>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</si>
  <si>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</si>
  <si>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</si>
  <si>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</si>
  <si>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</si>
  <si>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</si>
  <si>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</si>
  <si>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</si>
  <si>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</si>
  <si>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</si>
  <si>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</si>
  <si>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</si>
  <si>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</si>
  <si>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</si>
  <si>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</si>
  <si>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</si>
  <si>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</si>
  <si>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</si>
  <si>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</si>
  <si>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</si>
  <si>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</si>
  <si>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</si>
  <si>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</si>
  <si>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</si>
  <si>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</si>
  <si>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</si>
  <si>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</si>
  <si>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</si>
  <si>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</si>
  <si>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</si>
  <si>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</si>
  <si>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</si>
  <si>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</si>
  <si>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</si>
  <si>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</si>
  <si>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</si>
  <si>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</si>
  <si>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</si>
  <si>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</si>
  <si>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</si>
  <si>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</si>
  <si>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</si>
  <si>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</si>
  <si>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</si>
  <si>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</si>
  <si>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</si>
  <si>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</si>
  <si>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</si>
  <si>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</si>
  <si>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</si>
  <si>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</si>
  <si>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</si>
  <si>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</si>
  <si>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</si>
  <si>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</si>
  <si>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</si>
  <si>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</si>
  <si>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</si>
  <si>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</si>
  <si>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</si>
  <si>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</si>
  <si>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</si>
  <si>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</si>
  <si>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</si>
  <si>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</si>
  <si>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</si>
  <si>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</si>
  <si>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</si>
  <si>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</si>
  <si>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</si>
  <si>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</si>
  <si>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</si>
  <si>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</si>
  <si>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</si>
  <si>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</si>
  <si>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</si>
  <si>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</si>
  <si>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</si>
  <si>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</si>
  <si>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</si>
  <si>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</si>
  <si>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</si>
  <si>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</si>
  <si>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</si>
  <si>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</si>
  <si>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</si>
  <si>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</si>
  <si>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</si>
  <si>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</si>
  <si>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</si>
  <si>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</si>
  <si>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</si>
  <si>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</si>
  <si>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</si>
  <si>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</si>
  <si>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</si>
  <si>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</si>
  <si>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</si>
  <si>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</si>
  <si>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</si>
  <si>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</si>
  <si>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</si>
  <si>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</si>
  <si>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</si>
  <si>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</si>
  <si>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</si>
  <si>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</si>
  <si>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</si>
  <si>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</si>
  <si>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</si>
  <si>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</si>
  <si>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</si>
  <si>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</si>
  <si>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</si>
  <si>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</si>
  <si>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</si>
  <si>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</si>
  <si>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</si>
  <si>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</si>
  <si>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</si>
  <si>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</si>
  <si>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</si>
  <si>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</si>
  <si>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</si>
  <si>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</si>
  <si>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</si>
  <si>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</si>
  <si>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</si>
  <si>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</si>
  <si>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</si>
  <si>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</si>
  <si>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</si>
  <si>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</si>
  <si>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</si>
  <si>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</si>
  <si>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</si>
  <si>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</si>
  <si>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</si>
  <si>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</si>
  <si>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</si>
  <si>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</si>
  <si>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</si>
  <si>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</si>
  <si>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</si>
  <si>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</si>
  <si>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</si>
  <si>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</si>
  <si>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</si>
  <si>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</si>
  <si>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</si>
  <si>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</si>
  <si>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</si>
  <si>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</si>
  <si>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</si>
  <si>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</si>
  <si>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</si>
  <si>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</si>
  <si>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</si>
  <si>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</si>
  <si>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</si>
  <si>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</si>
  <si>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</si>
  <si>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</si>
  <si>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</si>
  <si>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</si>
  <si>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</si>
  <si>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</si>
  <si>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</si>
  <si>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</si>
  <si>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</si>
  <si>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</si>
  <si>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</si>
  <si>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</si>
  <si>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</si>
  <si>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</si>
  <si>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</si>
  <si>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</si>
  <si>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</si>
  <si>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</si>
  <si>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</si>
  <si>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</si>
  <si>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</si>
  <si>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</si>
  <si>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</si>
  <si>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</si>
  <si>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</si>
  <si>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</si>
  <si>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</si>
  <si>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</si>
  <si>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</si>
  <si>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</si>
  <si>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</si>
  <si>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</si>
  <si>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</si>
  <si>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</si>
  <si>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</si>
  <si>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</si>
  <si>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</si>
  <si>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</si>
  <si>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</si>
  <si>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</si>
  <si>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</si>
  <si>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</si>
  <si>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</si>
  <si>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</si>
  <si>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</si>
  <si>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</si>
  <si>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</si>
  <si>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</si>
  <si>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</si>
  <si>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</si>
  <si>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</si>
  <si>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</si>
  <si>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</si>
  <si>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</si>
  <si>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</si>
  <si>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</si>
  <si>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</si>
  <si>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</si>
  <si>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</si>
  <si>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</si>
  <si>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</si>
  <si>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</si>
  <si>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</si>
  <si>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</si>
  <si>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</si>
  <si>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</si>
  <si>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</si>
  <si>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</si>
  <si>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</si>
  <si>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</si>
  <si>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</si>
  <si>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</si>
  <si>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</si>
  <si>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</si>
  <si>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</si>
  <si>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</si>
  <si>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</si>
  <si>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</si>
  <si>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</si>
  <si>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</si>
  <si>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</si>
  <si>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</si>
  <si>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</si>
  <si>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</si>
  <si>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</si>
  <si>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</si>
  <si>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</si>
  <si>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</si>
  <si>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</si>
  <si>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</si>
  <si>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</si>
  <si>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</si>
  <si>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</si>
  <si>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</si>
  <si>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</si>
  <si>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</si>
  <si>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</si>
  <si>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</si>
  <si>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</si>
  <si>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</si>
  <si>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</si>
  <si>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</si>
  <si>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</si>
  <si>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</si>
  <si>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</si>
  <si>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</si>
  <si>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</si>
  <si>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</si>
  <si>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</si>
  <si>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</si>
  <si>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</si>
  <si>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</si>
  <si>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</si>
  <si>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</si>
  <si>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</si>
  <si>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</si>
  <si>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</si>
  <si>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</si>
  <si>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</si>
  <si>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</si>
  <si>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</si>
  <si>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</si>
  <si>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</si>
  <si>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</si>
  <si>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</si>
  <si>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</si>
  <si>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</si>
  <si>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</si>
  <si>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</si>
  <si>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</si>
  <si>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</si>
  <si>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</si>
  <si>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</si>
  <si>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</si>
  <si>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</si>
  <si>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</si>
  <si>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</si>
  <si>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</si>
  <si>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</si>
  <si>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</si>
  <si>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</si>
  <si>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</si>
  <si>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</si>
  <si>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</si>
  <si>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</si>
  <si>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</si>
  <si>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</si>
  <si>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</si>
  <si>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</si>
  <si>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</si>
  <si>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</si>
  <si>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</si>
  <si>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</si>
  <si>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</si>
  <si>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</si>
  <si>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</si>
  <si>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</si>
  <si>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</si>
  <si>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</si>
  <si>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</si>
  <si>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</si>
  <si>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</si>
  <si>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</si>
  <si>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</si>
  <si>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</si>
  <si>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</si>
  <si>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</si>
  <si>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</si>
  <si>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</si>
  <si>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</si>
  <si>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</si>
  <si>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</si>
  <si>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</si>
  <si>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</si>
  <si>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</si>
  <si>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</si>
  <si>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</si>
  <si>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</si>
  <si>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</si>
  <si>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</si>
  <si>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</si>
  <si>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</si>
  <si>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</si>
  <si>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</si>
  <si>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</si>
  <si>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</si>
  <si>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</si>
  <si>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</si>
  <si>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</si>
  <si>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</si>
  <si>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</si>
  <si>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</si>
  <si>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</si>
  <si>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</si>
  <si>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</si>
  <si>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</si>
  <si>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</si>
  <si>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</si>
  <si>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</si>
  <si>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</si>
  <si>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</si>
  <si>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</si>
  <si>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</si>
  <si>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</si>
  <si>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</si>
  <si>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</si>
  <si>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</si>
  <si>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</si>
  <si>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</si>
  <si>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</si>
  <si>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</si>
  <si>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</si>
  <si>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</si>
  <si>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</si>
  <si>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</si>
  <si>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</si>
  <si>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</si>
  <si>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</si>
  <si>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</si>
  <si>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</si>
  <si>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</si>
  <si>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</si>
  <si>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</si>
  <si>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</si>
  <si>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</si>
  <si>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</si>
  <si>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</si>
  <si>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</si>
  <si>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</si>
  <si>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</si>
  <si>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</si>
  <si>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</si>
  <si>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</si>
  <si>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</si>
  <si>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</si>
  <si>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</si>
  <si>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</si>
  <si>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</si>
  <si>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</si>
  <si>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</si>
  <si>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</si>
  <si>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</si>
  <si>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</si>
  <si>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</si>
  <si>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</si>
  <si>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</si>
  <si>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</si>
  <si>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</si>
  <si>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</si>
  <si>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</si>
  <si>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</si>
  <si>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</si>
  <si>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</si>
  <si>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</si>
  <si>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</si>
  <si>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</si>
  <si>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</si>
  <si>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</si>
  <si>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</si>
  <si>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</si>
  <si>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</si>
  <si>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</si>
  <si>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</si>
  <si>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</si>
  <si>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</si>
  <si>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</si>
  <si>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</si>
  <si>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</si>
  <si>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</si>
  <si>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</si>
  <si>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</si>
  <si>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</si>
  <si>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</si>
  <si>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</si>
  <si>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</si>
  <si>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</si>
  <si>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</si>
  <si>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</si>
  <si>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</si>
  <si>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</si>
  <si>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</si>
  <si>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</si>
  <si>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</si>
  <si>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</si>
  <si>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</si>
  <si>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</si>
  <si>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</si>
  <si>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</si>
  <si>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</si>
  <si>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</si>
  <si>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</si>
  <si>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</si>
  <si>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</si>
  <si>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</si>
  <si>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</si>
  <si>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</si>
  <si>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</si>
  <si>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</si>
  <si>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</si>
  <si>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</si>
  <si>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</si>
  <si>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</si>
  <si>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</si>
  <si>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</si>
  <si>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</si>
  <si>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</si>
  <si>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</si>
  <si>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</si>
  <si>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</si>
  <si>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</si>
  <si>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</si>
  <si>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</si>
  <si>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</si>
  <si>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</si>
  <si>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</si>
  <si>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</si>
  <si>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</si>
  <si>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</si>
  <si>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</si>
  <si>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</si>
  <si>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</si>
  <si>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</si>
  <si>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</si>
  <si>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</si>
  <si>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</si>
  <si>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</si>
  <si>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</si>
  <si>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</si>
  <si>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</si>
  <si>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</si>
  <si>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</si>
  <si>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</si>
  <si>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</si>
  <si>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</si>
  <si>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</si>
  <si>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</si>
  <si>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</si>
  <si>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</si>
  <si>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</si>
  <si>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</si>
  <si>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</si>
  <si>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</si>
  <si>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</si>
  <si>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</si>
  <si>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</si>
  <si>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</si>
  <si>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</si>
  <si>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</si>
  <si>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</si>
  <si>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</si>
  <si>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</si>
  <si>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</si>
  <si>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</si>
  <si>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</si>
  <si>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</si>
  <si>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</si>
  <si>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</si>
  <si>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</si>
  <si>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</si>
  <si>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</si>
  <si>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</si>
  <si>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</si>
  <si>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</si>
  <si>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</si>
  <si>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</si>
  <si>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</si>
  <si>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</si>
  <si>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</si>
  <si>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</si>
  <si>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</si>
  <si>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</si>
  <si>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</si>
  <si>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</si>
  <si>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</si>
  <si>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</si>
  <si>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</si>
  <si>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</si>
  <si>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</si>
  <si>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</si>
  <si>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</si>
  <si>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</si>
  <si>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</si>
  <si>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</si>
  <si>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</si>
  <si>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</si>
  <si>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</si>
  <si>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</si>
  <si>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</si>
  <si>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</si>
  <si>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</si>
  <si>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</si>
  <si>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</si>
  <si>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</si>
  <si>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</si>
  <si>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</si>
  <si>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</si>
  <si>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</si>
  <si>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</si>
  <si>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</si>
  <si>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</si>
  <si>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</si>
  <si>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</si>
  <si>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</si>
  <si>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</si>
  <si>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</si>
  <si>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</si>
  <si>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</si>
  <si>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</si>
  <si>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</si>
  <si>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</si>
  <si>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</si>
  <si>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</si>
  <si>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</si>
  <si>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</si>
  <si>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</si>
  <si>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</si>
  <si>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</si>
  <si>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</si>
  <si>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</si>
  <si>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</si>
  <si>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</si>
  <si>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</si>
  <si>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</si>
  <si>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</si>
  <si>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</si>
  <si>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</si>
  <si>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</si>
  <si>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</si>
  <si>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</si>
  <si>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</si>
  <si>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</si>
  <si>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</si>
  <si>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</si>
  <si>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</si>
  <si>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</si>
  <si>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</si>
  <si>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</si>
  <si>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</si>
  <si>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</si>
  <si>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</si>
  <si>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</si>
  <si>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</si>
  <si>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</si>
  <si>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</si>
  <si>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</si>
  <si>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</si>
  <si>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</si>
  <si>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</si>
  <si>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</si>
  <si>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</si>
  <si>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</si>
  <si>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</si>
  <si>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</si>
  <si>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</si>
  <si>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</si>
  <si>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</si>
  <si>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</si>
  <si>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</si>
  <si>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</si>
  <si>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</si>
  <si>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</si>
  <si>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</si>
  <si>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</si>
  <si>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</si>
  <si>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</si>
  <si>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</si>
  <si>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</si>
  <si>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</si>
  <si>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</si>
  <si>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</si>
  <si>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</si>
  <si>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</si>
  <si>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</si>
  <si>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</si>
  <si>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</si>
  <si>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</si>
  <si>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</si>
  <si>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</si>
  <si>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</si>
  <si>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</si>
  <si>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</si>
  <si>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</si>
  <si>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</si>
  <si>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</si>
  <si>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</si>
  <si>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</si>
  <si>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</si>
  <si>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</si>
  <si>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</si>
  <si>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</si>
  <si>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</si>
  <si>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</si>
  <si>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</si>
  <si>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</si>
  <si>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</si>
  <si>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</si>
  <si>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</si>
  <si>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</si>
  <si>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</si>
  <si>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</si>
  <si>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</si>
  <si>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</si>
  <si>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</si>
  <si>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</si>
  <si>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</si>
  <si>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</si>
  <si>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</si>
  <si>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</si>
  <si>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</si>
  <si>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</si>
  <si>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</si>
  <si>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</si>
  <si>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</si>
  <si>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</si>
  <si>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</si>
  <si>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</si>
  <si>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</si>
  <si>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</si>
  <si>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</si>
  <si>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</si>
  <si>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</si>
  <si>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</si>
  <si>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</si>
  <si>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</si>
  <si>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</si>
  <si>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</si>
  <si>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</si>
  <si>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</si>
  <si>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</si>
  <si>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</si>
  <si>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</si>
  <si>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</si>
  <si>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</si>
  <si>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</si>
  <si>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</si>
  <si>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</si>
  <si>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</si>
  <si>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</si>
  <si>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</si>
  <si>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</si>
  <si>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</si>
  <si>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</si>
  <si>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</si>
  <si>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</si>
  <si>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</si>
  <si>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</si>
  <si>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</si>
  <si>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</si>
  <si>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</si>
  <si>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</si>
  <si>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</si>
  <si>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</si>
  <si>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</si>
  <si>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</si>
  <si>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</si>
  <si>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</si>
  <si>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</si>
  <si>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</si>
  <si>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</si>
  <si>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</si>
  <si>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</si>
  <si>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</si>
  <si>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</si>
  <si>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</si>
  <si>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</si>
  <si>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</si>
  <si>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</si>
  <si>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</si>
  <si>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</si>
  <si>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</si>
  <si>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</si>
  <si>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</si>
  <si>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</si>
  <si>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</si>
  <si>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</si>
  <si>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</si>
  <si>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</si>
  <si>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</si>
  <si>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</si>
  <si>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</si>
  <si>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</si>
  <si>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</si>
  <si>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</si>
  <si>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</si>
  <si>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</si>
  <si>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</si>
  <si>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</si>
  <si>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</si>
  <si>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</si>
  <si>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</si>
  <si>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</si>
  <si>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</si>
  <si>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</si>
  <si>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</si>
  <si>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</si>
  <si>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</si>
  <si>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</si>
  <si>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</si>
  <si>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</si>
  <si>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</si>
  <si>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</si>
  <si>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</si>
  <si>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</si>
  <si>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</si>
  <si>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</si>
  <si>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</si>
  <si>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</si>
  <si>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</si>
  <si>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</si>
  <si>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</si>
  <si>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</si>
  <si>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</si>
  <si>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</si>
  <si>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</si>
  <si>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</si>
  <si>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</si>
  <si>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</si>
  <si>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</si>
  <si>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</si>
  <si>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</si>
  <si>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</si>
  <si>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</si>
  <si>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</si>
  <si>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</si>
  <si>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</si>
  <si>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</si>
  <si>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</si>
  <si>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</si>
  <si>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</si>
  <si>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</si>
  <si>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</si>
  <si>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</si>
  <si>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</si>
  <si>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</si>
  <si>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</si>
  <si>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</si>
  <si>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</si>
  <si>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</si>
  <si>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</si>
  <si>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</si>
  <si>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</si>
  <si>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</si>
  <si>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</si>
  <si>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</si>
  <si>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</si>
  <si>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</si>
  <si>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</si>
  <si>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</si>
  <si>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</si>
  <si>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</si>
  <si>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</si>
  <si>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</si>
  <si>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</si>
  <si>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</si>
  <si>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</si>
  <si>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</si>
  <si>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</si>
  <si>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</si>
  <si>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</si>
  <si>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</si>
  <si>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</si>
  <si>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</si>
  <si>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</si>
  <si>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</si>
  <si>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</si>
  <si>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</si>
  <si>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</si>
  <si>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</si>
  <si>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</si>
  <si>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</si>
  <si>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</si>
  <si>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</si>
  <si>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</si>
  <si>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</si>
  <si>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</si>
  <si>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</si>
  <si>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</si>
  <si>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</si>
  <si>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</si>
  <si>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</si>
  <si>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</si>
  <si>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</si>
  <si>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</si>
  <si>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</si>
  <si>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</si>
  <si>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</si>
  <si>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</si>
  <si>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</si>
  <si>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</si>
  <si>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</si>
  <si>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</si>
  <si>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</si>
  <si>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</si>
  <si>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</si>
  <si>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</si>
  <si>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</si>
  <si>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</si>
  <si>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</si>
  <si>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</si>
  <si>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</si>
  <si>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</si>
  <si>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</si>
  <si>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</si>
  <si>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</si>
  <si>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</si>
  <si>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</si>
  <si>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</si>
  <si>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</si>
  <si>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</si>
  <si>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</si>
  <si>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</si>
  <si>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</si>
  <si>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</si>
  <si>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</si>
  <si>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</si>
  <si>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</si>
  <si>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</si>
  <si>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</si>
  <si>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</si>
  <si>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</si>
  <si>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</si>
  <si>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</si>
  <si>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</si>
  <si>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</si>
  <si>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</si>
  <si>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</si>
  <si>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</si>
  <si>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</si>
  <si>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</si>
  <si>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</si>
  <si>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</si>
  <si>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</si>
  <si>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</si>
  <si>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</si>
  <si>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</si>
  <si>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</si>
  <si>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</si>
  <si>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</si>
  <si>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</si>
  <si>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</si>
  <si>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</si>
  <si>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</si>
  <si>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</si>
  <si>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</si>
  <si>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</si>
  <si>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</si>
  <si>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</si>
  <si>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</si>
  <si>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</si>
  <si>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</si>
  <si>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</si>
  <si>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</si>
  <si>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</si>
  <si>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</si>
  <si>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</si>
  <si>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</si>
  <si>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</si>
  <si>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</si>
  <si>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</si>
  <si>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</si>
  <si>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</si>
  <si>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</si>
  <si>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</si>
  <si>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</si>
  <si>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</si>
  <si>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</si>
  <si>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</si>
  <si>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</si>
  <si>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</si>
  <si>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</si>
  <si>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</si>
  <si>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</si>
  <si>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</si>
  <si>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</si>
  <si>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</si>
  <si>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</si>
  <si>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</si>
  <si>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</si>
  <si>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</si>
  <si>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</si>
  <si>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</si>
  <si>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</si>
  <si>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</si>
  <si>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</si>
  <si>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</si>
  <si>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</si>
  <si>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</si>
  <si>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</si>
  <si>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</si>
  <si>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</si>
  <si>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</si>
  <si>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</si>
  <si>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</si>
  <si>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</si>
  <si>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</si>
  <si>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</si>
  <si>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</si>
  <si>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</si>
  <si>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</si>
  <si>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</si>
  <si>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</si>
  <si>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</si>
  <si>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</si>
  <si>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</si>
  <si>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</si>
  <si>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</si>
  <si>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</si>
  <si>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</si>
  <si>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</si>
  <si>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</si>
  <si>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</si>
  <si>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</si>
  <si>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</si>
  <si>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</si>
  <si>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</si>
  <si>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</si>
  <si>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</si>
  <si>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</si>
  <si>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</si>
  <si>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</si>
  <si>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</si>
  <si>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</si>
  <si>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</si>
  <si>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</si>
  <si>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</si>
  <si>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</si>
  <si>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</si>
  <si>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</si>
  <si>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</si>
  <si>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</si>
  <si>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</si>
  <si>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</si>
  <si>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</si>
  <si>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</si>
  <si>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</si>
  <si>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</si>
  <si>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</si>
  <si>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</si>
  <si>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</si>
  <si>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</si>
  <si>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</si>
  <si>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</si>
  <si>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</si>
  <si>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</si>
  <si>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</si>
  <si>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</si>
  <si>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</si>
  <si>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</si>
  <si>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</si>
  <si>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</si>
  <si>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</si>
  <si>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</si>
  <si>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</si>
  <si>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</si>
  <si>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</si>
  <si>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</si>
  <si>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</si>
  <si>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</si>
  <si>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</si>
  <si>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</si>
  <si>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</si>
  <si>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</si>
  <si>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</si>
  <si>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</si>
  <si>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</si>
  <si>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</si>
  <si>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</si>
  <si>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</si>
  <si>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</si>
  <si>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</si>
  <si>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</si>
  <si>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</si>
  <si>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</si>
  <si>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</si>
  <si>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</si>
  <si>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</si>
  <si>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</si>
  <si>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</si>
  <si>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</si>
  <si>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</si>
  <si>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</si>
  <si>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</si>
  <si>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</si>
  <si>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</si>
  <si>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</si>
  <si>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</si>
  <si>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</si>
  <si>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</si>
  <si>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</si>
  <si>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</si>
  <si>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</si>
  <si>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</si>
  <si>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</si>
  <si>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</si>
  <si>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</si>
  <si>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</si>
  <si>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</si>
  <si>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</si>
  <si>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</si>
  <si>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</si>
  <si>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</si>
  <si>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</si>
  <si>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</si>
  <si>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</si>
  <si>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</si>
  <si>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</si>
  <si>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</si>
  <si>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</si>
  <si>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</si>
  <si>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</si>
  <si>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</si>
  <si>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</si>
  <si>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</si>
  <si>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</si>
  <si>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</si>
  <si>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</si>
  <si>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</si>
  <si>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</si>
  <si>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</si>
  <si>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</si>
  <si>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</si>
  <si>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</si>
  <si>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</si>
  <si>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</si>
  <si>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</si>
  <si>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</si>
  <si>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</si>
  <si>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</si>
  <si>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</si>
  <si>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</si>
  <si>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</si>
  <si>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</si>
  <si>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</si>
  <si>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</si>
  <si>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</si>
  <si>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</si>
  <si>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</si>
  <si>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</si>
  <si>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</si>
  <si>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</si>
  <si>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</si>
  <si>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</si>
  <si>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</si>
  <si>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</si>
  <si>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</si>
  <si>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</si>
  <si>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</si>
  <si>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</si>
  <si>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</si>
  <si>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</si>
  <si>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</si>
  <si>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</si>
  <si>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</si>
  <si>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</si>
  <si>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</si>
  <si>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</si>
  <si>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</si>
  <si>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</si>
  <si>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</si>
  <si>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</si>
  <si>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</si>
  <si>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</si>
  <si>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</si>
  <si>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</si>
  <si>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</si>
  <si>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</si>
  <si>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</si>
  <si>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</si>
  <si>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</si>
  <si>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</si>
  <si>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</si>
  <si>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</si>
  <si>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</si>
  <si>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</si>
  <si>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</si>
  <si>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</si>
  <si>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</si>
  <si>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</si>
  <si>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</si>
  <si>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</si>
  <si>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</si>
  <si>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</si>
  <si>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</si>
  <si>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</si>
  <si>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</si>
  <si>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</si>
  <si>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</si>
  <si>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</si>
  <si>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</si>
  <si>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</si>
  <si>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</si>
  <si>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</si>
  <si>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</si>
  <si>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</si>
  <si>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</si>
  <si>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</si>
  <si>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</si>
  <si>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</si>
  <si>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</si>
  <si>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</si>
  <si>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</si>
  <si>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</si>
  <si>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</si>
  <si>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</si>
  <si>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</si>
  <si>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</si>
  <si>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</si>
  <si>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</si>
  <si>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</si>
  <si>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</si>
  <si>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</si>
  <si>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</si>
  <si>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</si>
  <si>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</si>
  <si>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</si>
  <si>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</si>
  <si>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</si>
  <si>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</si>
  <si>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</si>
  <si>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</si>
  <si>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</si>
  <si>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</si>
  <si>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</si>
  <si>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</si>
  <si>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</si>
  <si>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</si>
  <si>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</si>
  <si>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</si>
  <si>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</si>
  <si>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</si>
  <si>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</si>
  <si>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</si>
  <si>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</si>
  <si>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</si>
  <si>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</si>
  <si>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</si>
  <si>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</si>
  <si>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</si>
  <si>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</si>
  <si>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</si>
  <si>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</si>
  <si>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</si>
  <si>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</si>
  <si>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</si>
  <si>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</si>
  <si>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</si>
  <si>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</si>
  <si>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</si>
  <si>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</si>
  <si>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</si>
  <si>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</si>
  <si>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</si>
  <si>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</si>
  <si>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</si>
  <si>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</si>
  <si>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</si>
  <si>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</si>
  <si>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</si>
  <si>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</si>
  <si>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</si>
  <si>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</si>
  <si>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</si>
  <si>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</si>
  <si>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</si>
  <si>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</si>
  <si>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</si>
  <si>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</si>
  <si>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</si>
  <si>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</si>
  <si>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</si>
  <si>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</si>
  <si>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</si>
  <si>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</si>
  <si>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</si>
  <si>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</si>
  <si>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</si>
  <si>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</si>
  <si>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</si>
  <si>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</si>
  <si>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</si>
  <si>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</si>
  <si>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</si>
  <si>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</si>
  <si>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</si>
  <si>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</si>
  <si>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</si>
  <si>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</si>
  <si>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</si>
  <si>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</si>
  <si>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</si>
  <si>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</si>
  <si>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</si>
  <si>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</si>
  <si>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</si>
  <si>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</si>
  <si>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</si>
  <si>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</si>
  <si>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</si>
  <si>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</si>
  <si>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</si>
  <si>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</si>
  <si>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</si>
  <si>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</si>
  <si>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</si>
  <si>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</si>
  <si>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</si>
  <si>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</si>
  <si>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</si>
  <si>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</si>
  <si>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</si>
  <si>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</si>
  <si>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</si>
  <si>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</si>
  <si>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</si>
  <si>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</si>
  <si>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</si>
  <si>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</si>
  <si>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</si>
  <si>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</si>
  <si>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</si>
  <si>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</si>
  <si>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</si>
  <si>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</si>
  <si>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</si>
  <si>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</si>
  <si>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</si>
  <si>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</si>
  <si>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</si>
  <si>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</si>
  <si>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</si>
  <si>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</si>
  <si>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</si>
  <si>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</si>
  <si>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</si>
  <si>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</si>
  <si>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</si>
  <si>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</si>
  <si>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</si>
  <si>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</si>
  <si>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</si>
  <si>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</si>
  <si>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</si>
  <si>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</si>
  <si>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</si>
  <si>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</si>
  <si>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</si>
  <si>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</si>
  <si>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</si>
  <si>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</si>
  <si>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</si>
  <si>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</si>
  <si>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</si>
  <si>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</si>
  <si>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</si>
  <si>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</si>
  <si>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</si>
  <si>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</si>
  <si>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</si>
  <si>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</si>
  <si>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</si>
  <si>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</si>
  <si>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</si>
  <si>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</si>
  <si>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</si>
  <si>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</si>
  <si>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</si>
  <si>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</si>
  <si>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</si>
  <si>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</si>
  <si>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</si>
  <si>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</si>
  <si>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</si>
  <si>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</si>
  <si>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</si>
  <si>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</si>
  <si>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</si>
  <si>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</si>
  <si>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</si>
  <si>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</si>
  <si>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</si>
  <si>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</si>
  <si>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</si>
  <si>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</si>
  <si>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</si>
  <si>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</si>
  <si>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</si>
  <si>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</si>
  <si>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</si>
  <si>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</si>
  <si>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</si>
  <si>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</si>
  <si>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</si>
  <si>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</si>
  <si>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</si>
  <si>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</si>
  <si>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</si>
  <si>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</si>
  <si>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</si>
  <si>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</si>
  <si>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</si>
  <si>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</si>
  <si>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</si>
  <si>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</si>
  <si>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</si>
  <si>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</si>
  <si>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</si>
  <si>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</si>
  <si>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</si>
  <si>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</si>
  <si>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</si>
  <si>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</si>
  <si>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</si>
  <si>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</si>
  <si>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</si>
  <si>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</si>
  <si>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</si>
  <si>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</si>
  <si>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</si>
  <si>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</si>
  <si>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</si>
  <si>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</si>
  <si>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</si>
  <si>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</si>
  <si>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</si>
  <si>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</si>
  <si>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</si>
  <si>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</si>
  <si>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</si>
  <si>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</si>
  <si>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</si>
  <si>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</si>
  <si>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</si>
  <si>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</si>
  <si>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</si>
  <si>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</si>
  <si>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</si>
  <si>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</si>
  <si>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</si>
  <si>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</si>
  <si>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</si>
  <si>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</si>
  <si>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</si>
  <si>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</si>
  <si>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</si>
  <si>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</si>
  <si>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</si>
  <si>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</si>
  <si>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</si>
  <si>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</si>
  <si>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</si>
  <si>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</si>
  <si>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</si>
  <si>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</si>
  <si>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</si>
  <si>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</si>
  <si>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</si>
  <si>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</si>
  <si>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</si>
  <si>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</si>
  <si>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</si>
  <si>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</si>
  <si>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</si>
  <si>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</si>
  <si>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</si>
  <si>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</si>
  <si>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</si>
  <si>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</si>
  <si>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</si>
  <si>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</si>
  <si>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</si>
  <si>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</si>
  <si>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</si>
  <si>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</si>
  <si>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</si>
  <si>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</si>
  <si>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</si>
  <si>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</si>
  <si>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</si>
  <si>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</si>
  <si>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</si>
  <si>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</si>
  <si>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</si>
  <si>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</si>
  <si>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</si>
  <si>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</si>
  <si>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</si>
  <si>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</si>
  <si>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</si>
  <si>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</si>
  <si>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</si>
  <si>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</si>
  <si>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</si>
  <si>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</si>
  <si>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</si>
  <si>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</si>
  <si>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</si>
  <si>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</si>
  <si>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</si>
  <si>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</si>
  <si>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</si>
  <si>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</si>
  <si>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</si>
  <si>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</si>
  <si>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</si>
  <si>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</si>
  <si>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</si>
  <si>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</si>
  <si>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</si>
  <si>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</si>
  <si>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</si>
  <si>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</si>
  <si>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</si>
  <si>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</si>
  <si>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</si>
  <si>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</si>
  <si>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</si>
  <si>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</si>
  <si>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</si>
  <si>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</si>
  <si>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</si>
  <si>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</si>
  <si>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</si>
  <si>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</si>
  <si>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</si>
  <si>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</si>
  <si>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</si>
  <si>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</si>
  <si>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</si>
  <si>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</si>
  <si>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</si>
  <si>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</si>
  <si>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</si>
  <si>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</si>
  <si>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</si>
  <si>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</si>
  <si>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</si>
  <si>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</si>
  <si>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</si>
  <si>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</si>
  <si>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</si>
  <si>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</si>
  <si>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</si>
  <si>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</si>
  <si>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</si>
  <si>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</si>
  <si>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</si>
  <si>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</si>
  <si>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</si>
  <si>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</si>
  <si>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</si>
  <si>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</si>
  <si>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</si>
  <si>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</si>
  <si>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</si>
  <si>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</si>
  <si>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</si>
  <si>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</si>
  <si>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</si>
  <si>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</si>
  <si>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</si>
  <si>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</si>
  <si>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</si>
  <si>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</si>
  <si>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</si>
  <si>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</si>
  <si>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</si>
  <si>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</si>
  <si>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</si>
  <si>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</si>
  <si>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</si>
  <si>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</si>
  <si>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</si>
  <si>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</si>
  <si>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</si>
  <si>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</si>
  <si>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</si>
  <si>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</si>
  <si>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</si>
  <si>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</si>
  <si>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</si>
  <si>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</si>
  <si>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</si>
  <si>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</si>
  <si>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</si>
  <si>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</si>
  <si>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</si>
  <si>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</si>
  <si>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</si>
  <si>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</si>
  <si>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</si>
  <si>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</si>
  <si>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</si>
  <si>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</si>
  <si>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</si>
  <si>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</si>
  <si>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</si>
  <si>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</si>
  <si>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</si>
  <si>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</si>
  <si>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</si>
  <si>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</si>
  <si>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</si>
  <si>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</si>
  <si>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</si>
  <si>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</si>
  <si>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</si>
  <si>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</si>
  <si>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</si>
  <si>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</si>
  <si>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</si>
  <si>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</si>
  <si>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</si>
  <si>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</si>
  <si>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</si>
  <si>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</si>
  <si>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</si>
  <si>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</si>
  <si>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</si>
  <si>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</si>
  <si>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</si>
  <si>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</si>
  <si>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</si>
  <si>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</si>
  <si>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</si>
  <si>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</si>
  <si>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</si>
  <si>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</si>
  <si>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</si>
  <si>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</si>
  <si>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</si>
  <si>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</si>
  <si>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</si>
  <si>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</si>
  <si>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</si>
  <si>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</si>
  <si>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</si>
  <si>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</si>
  <si>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</si>
  <si>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</si>
  <si>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</si>
  <si>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</si>
  <si>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</si>
  <si>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</si>
  <si>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</si>
  <si>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</si>
  <si>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</si>
  <si>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</si>
  <si>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</si>
  <si>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</si>
  <si>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</si>
  <si>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</si>
  <si>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</si>
  <si>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</si>
  <si>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</si>
  <si>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</si>
  <si>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</si>
  <si>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</si>
  <si>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</si>
  <si>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</si>
  <si>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</si>
  <si>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</si>
  <si>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</si>
  <si>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</si>
  <si>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</si>
  <si>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</si>
  <si>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</si>
  <si>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</si>
  <si>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</si>
  <si>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</si>
  <si>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</si>
  <si>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</si>
  <si>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</si>
  <si>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</si>
  <si>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</si>
  <si>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</si>
  <si>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</si>
  <si>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</si>
  <si>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</si>
  <si>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</si>
  <si>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</si>
  <si>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</si>
  <si>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</si>
  <si>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</si>
  <si>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</si>
  <si>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</si>
  <si>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</si>
  <si>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</si>
  <si>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</si>
  <si>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</si>
  <si>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</si>
  <si>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</si>
  <si>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</si>
  <si>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</si>
  <si>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</si>
  <si>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</si>
  <si>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</si>
  <si>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</si>
  <si>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</si>
  <si>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</si>
  <si>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</si>
  <si>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</si>
  <si>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</si>
  <si>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</si>
  <si>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</si>
  <si>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</si>
  <si>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</si>
  <si>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</si>
  <si>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</si>
  <si>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</si>
  <si>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</si>
  <si>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</si>
  <si>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</si>
  <si>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</si>
  <si>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</si>
  <si>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</si>
  <si>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</si>
  <si>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</si>
  <si>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</si>
  <si>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</si>
  <si>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</si>
  <si>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</si>
  <si>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</si>
  <si>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</si>
  <si>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</si>
  <si>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</si>
  <si>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</si>
  <si>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</si>
  <si>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</si>
  <si>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</si>
  <si>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</si>
  <si>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</si>
  <si>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</si>
  <si>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</si>
  <si>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</si>
  <si>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</si>
  <si>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</si>
  <si>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</si>
  <si>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</si>
  <si>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</si>
  <si>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</si>
  <si>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</si>
  <si>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</si>
  <si>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</si>
  <si>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</si>
  <si>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</si>
  <si>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</si>
  <si>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</si>
  <si>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</si>
  <si>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</si>
  <si>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</si>
  <si>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</si>
  <si>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</si>
  <si>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</si>
  <si>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</si>
  <si>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</si>
  <si>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</si>
  <si>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</si>
  <si>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</si>
  <si>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</si>
  <si>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</si>
  <si>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</si>
  <si>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</si>
  <si>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</si>
  <si>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</si>
  <si>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</si>
  <si>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</si>
  <si>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</si>
  <si>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</si>
  <si>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</si>
  <si>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</si>
  <si>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</si>
  <si>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</si>
  <si>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</si>
  <si>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</si>
  <si>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</si>
  <si>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</si>
  <si>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</si>
  <si>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</si>
  <si>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</si>
  <si>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</si>
  <si>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</si>
  <si>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</si>
  <si>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</si>
  <si>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</si>
  <si>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</si>
  <si>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</si>
  <si>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</si>
  <si>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</si>
  <si>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</si>
  <si>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</si>
  <si>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</si>
  <si>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</si>
  <si>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</si>
  <si>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</si>
  <si>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</si>
  <si>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</si>
  <si>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</si>
  <si>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</si>
  <si>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</si>
  <si>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</si>
  <si>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</si>
  <si>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</si>
  <si>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</si>
  <si>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</si>
  <si>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</si>
  <si>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</si>
  <si>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</si>
  <si>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</si>
  <si>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</si>
  <si>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</si>
  <si>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</si>
  <si>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</si>
  <si>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</si>
  <si>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</si>
  <si>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</si>
  <si>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</si>
  <si>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</si>
  <si>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</si>
  <si>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</si>
  <si>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</si>
  <si>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</si>
  <si>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</si>
  <si>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</si>
  <si>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</si>
  <si>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</si>
  <si>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</si>
  <si>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</si>
  <si>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</si>
  <si>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</si>
  <si>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</si>
  <si>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</si>
  <si>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</si>
  <si>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</si>
  <si>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</si>
  <si>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</si>
  <si>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</si>
  <si>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</si>
  <si>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</si>
  <si>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</si>
  <si>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</si>
  <si>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</si>
  <si>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</si>
  <si>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</si>
  <si>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</si>
  <si>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</si>
  <si>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</si>
  <si>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</si>
  <si>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</si>
  <si>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</si>
  <si>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</si>
  <si>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</si>
  <si>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</si>
  <si>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</si>
  <si>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</si>
  <si>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</si>
  <si>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</si>
  <si>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</si>
  <si>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</si>
  <si>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</si>
  <si>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</si>
  <si>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</si>
  <si>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</si>
  <si>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</si>
  <si>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</si>
  <si>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</si>
  <si>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</si>
  <si>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</si>
  <si>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</si>
  <si>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</si>
  <si>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</si>
  <si>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</si>
  <si>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</si>
  <si>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</si>
  <si>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</si>
  <si>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</si>
  <si>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</si>
  <si>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</si>
  <si>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</si>
  <si>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</si>
  <si>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</si>
  <si>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</si>
  <si>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</si>
  <si>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</si>
  <si>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</si>
  <si>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</si>
  <si>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</si>
  <si>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</si>
  <si>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</si>
  <si>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</si>
  <si>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</si>
  <si>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</si>
  <si>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</si>
  <si>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</si>
  <si>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</si>
  <si>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</si>
  <si>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</si>
  <si>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</si>
  <si>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</si>
  <si>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</si>
  <si>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</si>
  <si>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</si>
  <si>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</si>
  <si>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</si>
  <si>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</si>
  <si>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</si>
  <si>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</si>
  <si>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</si>
  <si>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</si>
  <si>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</si>
  <si>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</si>
  <si>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</si>
  <si>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</si>
  <si>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</si>
  <si>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</si>
  <si>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</si>
  <si>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</si>
  <si>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</si>
  <si>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</si>
  <si>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</si>
  <si>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</si>
  <si>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</si>
  <si>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</si>
  <si>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</si>
  <si>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</si>
  <si>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</si>
  <si>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</si>
  <si>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</si>
  <si>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</si>
  <si>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</si>
  <si>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</si>
  <si>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</si>
  <si>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</si>
  <si>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</si>
  <si>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</si>
  <si>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</si>
  <si>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</si>
  <si>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</si>
  <si>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</si>
  <si>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</si>
  <si>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</si>
  <si>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</si>
  <si>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</si>
  <si>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</si>
  <si>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</si>
  <si>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</si>
  <si>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</si>
  <si>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</si>
  <si>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</si>
  <si>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</si>
  <si>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</si>
  <si>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</si>
  <si>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</si>
  <si>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</si>
  <si>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</si>
  <si>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</si>
  <si>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</si>
  <si>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</si>
  <si>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</si>
  <si>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</si>
  <si>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</si>
  <si>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</si>
  <si>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</si>
  <si>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</si>
  <si>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</si>
  <si>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</si>
  <si>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</si>
  <si>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</si>
  <si>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</si>
  <si>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</si>
  <si>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</si>
  <si>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</si>
  <si>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</si>
  <si>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</si>
  <si>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</si>
  <si>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</si>
  <si>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</si>
  <si>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</si>
  <si>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</si>
  <si>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</si>
  <si>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</si>
  <si>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</si>
  <si>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</si>
  <si>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</si>
  <si>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</si>
  <si>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</si>
  <si>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</si>
  <si>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</si>
  <si>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</si>
  <si>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</si>
  <si>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</si>
  <si>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</si>
  <si>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</si>
  <si>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</si>
  <si>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</si>
  <si>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</si>
  <si>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</si>
  <si>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</si>
  <si>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</si>
  <si>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</si>
  <si>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</si>
  <si>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</si>
  <si>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</si>
  <si>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</si>
  <si>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</si>
  <si>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</si>
  <si>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</si>
  <si>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</si>
  <si>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</si>
  <si>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</si>
  <si>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</si>
  <si>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</si>
  <si>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</si>
  <si>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</si>
  <si>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</si>
  <si>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</si>
  <si>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</si>
  <si>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</si>
  <si>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</si>
  <si>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</si>
  <si>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</si>
  <si>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</si>
  <si>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</si>
  <si>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</si>
  <si>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</si>
  <si>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</si>
  <si>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</si>
  <si>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</si>
  <si>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</si>
  <si>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</si>
  <si>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</si>
  <si>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</si>
  <si>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</si>
  <si>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</si>
  <si>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</si>
  <si>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</si>
  <si>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</si>
  <si>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</si>
  <si>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</si>
  <si>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</si>
  <si>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</si>
  <si>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</si>
  <si>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</si>
  <si>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</si>
  <si>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</si>
  <si>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</si>
  <si>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</si>
  <si>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</si>
  <si>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</si>
  <si>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</si>
  <si>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</si>
  <si>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</si>
  <si>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</si>
  <si>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</si>
  <si>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</si>
  <si>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</si>
  <si>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</si>
  <si>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</si>
  <si>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</si>
  <si>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</si>
  <si>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</si>
  <si>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</si>
  <si>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</si>
  <si>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</si>
  <si>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</si>
  <si>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</si>
  <si>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</si>
  <si>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</si>
  <si>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</si>
  <si>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</si>
  <si>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</si>
  <si>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</si>
  <si>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</si>
  <si>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</si>
  <si>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</si>
  <si>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</si>
  <si>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</si>
  <si>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</si>
  <si>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</si>
  <si>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</si>
  <si>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</si>
  <si>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</si>
  <si>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</si>
  <si>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</si>
  <si>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</si>
  <si>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</si>
  <si>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</si>
  <si>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</si>
  <si>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</si>
  <si>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</si>
  <si>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</si>
  <si>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</si>
  <si>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</si>
  <si>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</si>
  <si>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</si>
  <si>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</si>
  <si>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</si>
  <si>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</si>
  <si>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</si>
  <si>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</si>
  <si>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</si>
  <si>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</si>
  <si>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</si>
  <si>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</si>
  <si>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</si>
  <si>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</si>
  <si>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</si>
  <si>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</si>
  <si>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</si>
  <si>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</si>
  <si>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</si>
  <si>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</si>
  <si>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</si>
  <si>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</si>
  <si>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</si>
  <si>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</si>
  <si>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</si>
  <si>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</si>
  <si>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</si>
  <si>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</si>
  <si>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</si>
  <si>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</si>
  <si>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</si>
  <si>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</si>
  <si>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</si>
  <si>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</si>
  <si>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</si>
  <si>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</si>
  <si>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</si>
  <si>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</si>
  <si>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</si>
  <si>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</si>
  <si>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</si>
  <si>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</si>
  <si>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</si>
  <si>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</si>
  <si>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</si>
  <si>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</si>
  <si>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</si>
  <si>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</si>
  <si>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</si>
  <si>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</si>
  <si>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</si>
  <si>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</si>
  <si>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</si>
  <si>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</si>
  <si>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</si>
  <si>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</si>
  <si>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</si>
  <si>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</si>
  <si>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</si>
  <si>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</si>
  <si>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</si>
  <si>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</si>
  <si>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</si>
  <si>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</si>
  <si>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</si>
  <si>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</si>
  <si>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</si>
  <si>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</si>
  <si>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</si>
  <si>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</si>
  <si>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</si>
  <si>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</si>
  <si>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</si>
  <si>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</si>
  <si>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</si>
  <si>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</si>
  <si>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</si>
  <si>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</si>
  <si>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</si>
  <si>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</si>
  <si>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</si>
  <si>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</si>
  <si>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</si>
  <si>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</si>
  <si>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</si>
  <si>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</si>
  <si>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</si>
  <si>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</si>
  <si>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</si>
  <si>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</si>
  <si>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</si>
  <si>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</si>
  <si>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</si>
  <si>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</si>
  <si>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</si>
  <si>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</si>
  <si>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</si>
  <si>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</si>
  <si>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</si>
  <si>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</si>
  <si>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</si>
  <si>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</si>
  <si>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</si>
  <si>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</si>
  <si>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</si>
  <si>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</si>
  <si>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</si>
  <si>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</si>
  <si>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</si>
  <si>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</si>
  <si>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</si>
  <si>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</si>
  <si>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</si>
  <si>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</si>
  <si>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</si>
  <si>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</si>
  <si>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</si>
  <si>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</si>
  <si>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</si>
  <si>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</si>
  <si>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</si>
  <si>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</si>
  <si>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</si>
  <si>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</si>
  <si>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</si>
  <si>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</si>
  <si>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</si>
  <si>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</si>
  <si>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</si>
  <si>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</si>
  <si>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</si>
  <si>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</si>
  <si>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</si>
  <si>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</si>
  <si>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</si>
  <si>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</si>
  <si>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</si>
  <si>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</si>
  <si>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</si>
  <si>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</si>
  <si>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</si>
  <si>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</si>
  <si>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</si>
  <si>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</si>
  <si>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</si>
  <si>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</si>
  <si>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</si>
  <si>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</si>
  <si>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</si>
  <si>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</si>
  <si>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</si>
  <si>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</si>
  <si>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</si>
  <si>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</si>
  <si>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</si>
  <si>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</si>
  <si>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</si>
  <si>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</si>
  <si>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</si>
  <si>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</si>
  <si>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</si>
  <si>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</si>
  <si>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</si>
  <si>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</si>
  <si>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</si>
  <si>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</si>
  <si>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</si>
  <si>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</si>
  <si>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</si>
  <si>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</si>
  <si>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</si>
  <si>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</si>
  <si>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</si>
  <si>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</si>
  <si>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</si>
  <si>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</si>
  <si>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</si>
  <si>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</si>
  <si>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</si>
  <si>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</si>
  <si>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</si>
  <si>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</si>
  <si>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</si>
  <si>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</si>
  <si>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</si>
  <si>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</si>
  <si>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</si>
  <si>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</si>
  <si>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</si>
  <si>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</si>
  <si>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</si>
  <si>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</si>
  <si>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</si>
  <si>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</si>
  <si>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</si>
  <si>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</si>
  <si>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</si>
  <si>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</si>
  <si>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</si>
  <si>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</si>
  <si>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</si>
  <si>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</si>
  <si>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</si>
  <si>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</si>
  <si>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</si>
  <si>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</si>
  <si>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</si>
  <si>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</si>
  <si>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</si>
  <si>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</si>
  <si>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</si>
  <si>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</si>
  <si>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</si>
  <si>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</si>
  <si>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</si>
  <si>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</si>
  <si>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</si>
  <si>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</si>
  <si>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</si>
  <si>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</si>
  <si>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</si>
  <si>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</si>
  <si>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</si>
  <si>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</si>
  <si>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</si>
  <si>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</si>
  <si>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</si>
  <si>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</si>
  <si>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</si>
  <si>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</si>
  <si>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</si>
  <si>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</si>
  <si>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</si>
  <si>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</si>
  <si>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</si>
  <si>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</si>
  <si>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</si>
  <si>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</si>
  <si>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</si>
  <si>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</si>
  <si>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</si>
  <si>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</si>
  <si>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</si>
  <si>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</si>
  <si>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</si>
  <si>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</si>
  <si>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</si>
  <si>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</si>
  <si>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</si>
  <si>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</si>
  <si>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</si>
  <si>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</si>
  <si>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</si>
  <si>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</si>
  <si>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</si>
  <si>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</si>
  <si>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</si>
  <si>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</si>
  <si>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</si>
  <si>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</si>
  <si>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</si>
  <si>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</si>
  <si>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</si>
  <si>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</si>
  <si>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</si>
  <si>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</si>
  <si>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</si>
  <si>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</si>
  <si>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</si>
  <si>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</si>
  <si>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</si>
  <si>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</si>
  <si>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</si>
  <si>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</si>
  <si>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</si>
  <si>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</si>
  <si>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</si>
  <si>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</si>
  <si>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</si>
  <si>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</si>
  <si>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</si>
  <si>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</si>
  <si>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</si>
  <si>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</si>
  <si>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</si>
  <si>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</si>
  <si>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</si>
  <si>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</si>
  <si>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</si>
  <si>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</si>
  <si>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</si>
  <si>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</si>
  <si>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</si>
  <si>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</si>
  <si>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</si>
  <si>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</si>
  <si>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</si>
  <si>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</si>
  <si>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</si>
  <si>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</si>
  <si>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</si>
  <si>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</si>
  <si>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</si>
  <si>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</si>
  <si>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</si>
  <si>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</si>
  <si>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</si>
  <si>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</si>
  <si>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</si>
  <si>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</si>
  <si>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</si>
  <si>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</si>
  <si>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</si>
  <si>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</si>
  <si>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</si>
  <si>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</si>
  <si>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</si>
  <si>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</si>
  <si>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</si>
  <si>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</si>
  <si>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</si>
  <si>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</si>
  <si>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</si>
  <si>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</si>
  <si>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</si>
  <si>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</si>
  <si>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</si>
  <si>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</si>
  <si>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</si>
  <si>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</si>
  <si>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</si>
  <si>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</si>
  <si>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</si>
  <si>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</si>
  <si>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</si>
  <si>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</si>
  <si>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</si>
  <si>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</si>
  <si>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</si>
  <si>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</si>
  <si>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</si>
  <si>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</si>
  <si>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</si>
  <si>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</si>
  <si>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</si>
  <si>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</si>
  <si>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</si>
  <si>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</si>
  <si>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</si>
  <si>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</si>
  <si>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</si>
  <si>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</si>
  <si>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</si>
  <si>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</si>
  <si>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</si>
  <si>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</si>
  <si>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</si>
  <si>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</si>
  <si>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</si>
  <si>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</si>
  <si>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</si>
  <si>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</si>
  <si>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</si>
  <si>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</si>
  <si>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</si>
  <si>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</si>
  <si>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</si>
  <si>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</si>
  <si>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</si>
  <si>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</si>
  <si>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</si>
  <si>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</si>
  <si>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</si>
  <si>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</si>
  <si>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</si>
  <si>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</si>
  <si>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</si>
  <si>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</si>
  <si>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</si>
  <si>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</si>
  <si>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</si>
  <si>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</si>
  <si>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</si>
  <si>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</si>
  <si>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</si>
  <si>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</si>
  <si>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</si>
  <si>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</si>
  <si>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</si>
  <si>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</si>
  <si>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</si>
  <si>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</si>
  <si>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</si>
  <si>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</si>
  <si>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</si>
  <si>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</si>
  <si>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</si>
  <si>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</si>
  <si>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</si>
  <si>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</si>
  <si>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</si>
  <si>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</si>
  <si>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</si>
  <si>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</si>
  <si>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</si>
  <si>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</si>
  <si>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</si>
  <si>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</si>
  <si>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</si>
  <si>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</si>
  <si>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</si>
  <si>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</si>
  <si>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</si>
  <si>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</si>
  <si>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</si>
  <si>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</si>
  <si>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</si>
  <si>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</si>
  <si>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</si>
  <si>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</si>
  <si>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</si>
  <si>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</si>
  <si>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</si>
  <si>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</si>
  <si>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</si>
  <si>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</si>
  <si>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</si>
  <si>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</si>
  <si>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</si>
  <si>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</si>
  <si>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</si>
  <si>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</si>
  <si>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</si>
  <si>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</si>
  <si>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</si>
  <si>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</si>
  <si>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</si>
  <si>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</si>
  <si>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</si>
  <si>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</si>
  <si>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</si>
  <si>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</si>
  <si>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</si>
  <si>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</si>
  <si>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</si>
  <si>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</si>
  <si>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</si>
  <si>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</si>
  <si>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</si>
  <si>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</si>
  <si>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</si>
  <si>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</si>
  <si>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</si>
  <si>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</si>
  <si>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</si>
  <si>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</si>
  <si>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</si>
  <si>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</si>
  <si>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</si>
  <si>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</si>
  <si>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</si>
  <si>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</si>
  <si>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</si>
  <si>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</si>
  <si>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</si>
  <si>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</si>
  <si>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</si>
  <si>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</si>
  <si>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</si>
  <si>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</si>
  <si>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</si>
  <si>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</si>
  <si>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</si>
  <si>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</si>
  <si>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</si>
  <si>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</si>
  <si>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</si>
  <si>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</si>
  <si>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</si>
  <si>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</si>
  <si>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</si>
  <si>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</si>
  <si>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</si>
  <si>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</si>
  <si>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</si>
  <si>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</si>
  <si>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</si>
  <si>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</si>
  <si>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</si>
  <si>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</si>
  <si>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</si>
  <si>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</si>
  <si>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</si>
  <si>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</si>
  <si>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</si>
  <si>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</si>
  <si>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</si>
  <si>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</si>
  <si>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</si>
  <si>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</si>
  <si>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</si>
  <si>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</si>
  <si>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</si>
  <si>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</si>
  <si>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</si>
  <si>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</si>
  <si>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</si>
  <si>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</si>
  <si>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</si>
  <si>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</si>
  <si>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</si>
  <si>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</si>
  <si>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</si>
  <si>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</si>
  <si>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</si>
  <si>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</si>
  <si>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</si>
  <si>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</si>
  <si>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</si>
  <si>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</si>
  <si>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</si>
  <si>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</si>
  <si>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</si>
  <si>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</si>
  <si>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</si>
  <si>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</si>
  <si>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</si>
  <si>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</si>
  <si>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</si>
  <si>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</si>
  <si>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</si>
  <si>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</si>
  <si>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</si>
  <si>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</si>
  <si>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</si>
  <si>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</si>
  <si>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</si>
  <si>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</si>
  <si>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</si>
  <si>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</si>
  <si>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</si>
  <si>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</si>
  <si>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</si>
  <si>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</si>
  <si>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</si>
  <si>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</si>
  <si>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</si>
  <si>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</si>
  <si>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</si>
  <si>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</si>
  <si>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</si>
  <si>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</si>
  <si>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</si>
  <si>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</si>
  <si>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</si>
  <si>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</si>
  <si>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</si>
  <si>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</si>
  <si>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</si>
  <si>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</si>
  <si>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</si>
  <si>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</si>
  <si>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</si>
  <si>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</si>
  <si>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</si>
  <si>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</si>
  <si>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</si>
  <si>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</si>
  <si>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</si>
  <si>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</si>
  <si>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</si>
  <si>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</si>
  <si>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</si>
  <si>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</si>
  <si>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</si>
  <si>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</si>
  <si>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</si>
  <si>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</si>
  <si>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</si>
  <si>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</si>
  <si>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</si>
  <si>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</si>
  <si>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</si>
  <si>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</si>
  <si>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</si>
  <si>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</si>
  <si>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</si>
  <si>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</si>
  <si>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</si>
  <si>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</si>
  <si>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</si>
  <si>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</si>
  <si>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</si>
  <si>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</si>
  <si>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</si>
  <si>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</si>
  <si>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</si>
  <si>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</si>
  <si>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</si>
  <si>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</si>
  <si>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</si>
  <si>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</si>
  <si>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</si>
  <si>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</si>
  <si>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</si>
  <si>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</si>
  <si>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</si>
  <si>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</si>
  <si>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</si>
  <si>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</si>
  <si>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</si>
  <si>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</si>
  <si>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</si>
  <si>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</si>
  <si>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</si>
  <si>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</si>
  <si>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</si>
  <si>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</si>
  <si>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</si>
  <si>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</si>
  <si>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</si>
  <si>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</si>
  <si>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</si>
  <si>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</si>
  <si>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</si>
  <si>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</si>
  <si>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</si>
  <si>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</si>
  <si>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</si>
  <si>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</si>
  <si>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</si>
  <si>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</si>
  <si>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</si>
  <si>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</si>
  <si>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</si>
  <si>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</si>
  <si>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</si>
  <si>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</si>
  <si>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</si>
  <si>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</si>
  <si>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</si>
  <si>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</si>
  <si>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</si>
  <si>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</si>
  <si>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</si>
  <si>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</si>
  <si>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</si>
  <si>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</si>
  <si>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</si>
  <si>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</si>
  <si>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</si>
  <si>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</si>
  <si>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</si>
  <si>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</si>
  <si>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</si>
  <si>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</si>
  <si>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</si>
  <si>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</si>
  <si>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</si>
  <si>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</si>
  <si>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</si>
  <si>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</si>
  <si>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</si>
  <si>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</si>
  <si>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</si>
  <si>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</si>
  <si>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</si>
  <si>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</si>
  <si>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</si>
  <si>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</si>
  <si>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</si>
  <si>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</si>
  <si>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</si>
  <si>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</si>
  <si>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</si>
  <si>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</si>
  <si>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</si>
  <si>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</si>
  <si>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</si>
  <si>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</si>
  <si>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</si>
  <si>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</si>
  <si>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</si>
  <si>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</si>
  <si>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</si>
  <si>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</si>
  <si>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</si>
  <si>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</si>
  <si>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</si>
  <si>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</si>
  <si>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</si>
  <si>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</si>
  <si>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</si>
  <si>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</si>
  <si>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</si>
  <si>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</si>
  <si>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</si>
  <si>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</si>
  <si>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</si>
  <si>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</si>
  <si>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</si>
  <si>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</si>
  <si>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</si>
  <si>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</si>
  <si>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</si>
  <si>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</si>
  <si>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</si>
  <si>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</si>
  <si>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</si>
  <si>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</si>
  <si>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</si>
  <si>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</si>
  <si>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</si>
  <si>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</si>
  <si>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</si>
  <si>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</si>
  <si>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</si>
  <si>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</si>
  <si>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</si>
  <si>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</si>
  <si>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</si>
  <si>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</si>
  <si>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</si>
  <si>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</si>
  <si>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</si>
  <si>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</si>
  <si>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</si>
  <si>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</si>
  <si>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</si>
  <si>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</si>
  <si>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</si>
  <si>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</si>
  <si>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</si>
  <si>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</si>
  <si>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</si>
  <si>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</si>
  <si>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</si>
  <si>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</si>
  <si>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</si>
  <si>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</si>
  <si>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</si>
  <si>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</si>
  <si>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</si>
  <si>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</si>
  <si>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</si>
  <si>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</si>
  <si>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</si>
  <si>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</si>
  <si>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</si>
  <si>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</si>
  <si>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</si>
  <si>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</si>
  <si>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</si>
  <si>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</si>
  <si>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</si>
  <si>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</si>
  <si>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</si>
  <si>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</si>
  <si>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</si>
  <si>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</si>
  <si>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</si>
  <si>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</si>
  <si>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</si>
  <si>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</si>
  <si>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</si>
  <si>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</si>
  <si>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</si>
  <si>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</si>
  <si>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</si>
  <si>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</si>
  <si>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</si>
  <si>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</si>
  <si>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</si>
  <si>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</si>
  <si>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</si>
  <si>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</si>
  <si>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</si>
  <si>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</si>
  <si>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</si>
  <si>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</si>
  <si>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</si>
  <si>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</si>
  <si>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</si>
  <si>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</si>
  <si>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</si>
  <si>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</si>
  <si>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</si>
  <si>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</si>
  <si>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</si>
  <si>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</si>
  <si>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</si>
  <si>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</si>
  <si>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</si>
  <si>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</si>
  <si>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</si>
  <si>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</si>
  <si>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</si>
  <si>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</si>
  <si>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</si>
  <si>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</si>
  <si>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</si>
  <si>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</si>
  <si>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</si>
  <si>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</si>
  <si>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</si>
  <si>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</si>
  <si>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</si>
  <si>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</si>
  <si>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</si>
  <si>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</si>
  <si>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</si>
  <si>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</si>
  <si>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</si>
  <si>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</si>
  <si>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</si>
  <si>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</si>
  <si>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</si>
  <si>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</si>
  <si>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</si>
  <si>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</si>
  <si>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</si>
  <si>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</si>
  <si>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</si>
  <si>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</si>
  <si>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</si>
  <si>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</si>
  <si>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</si>
  <si>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</si>
  <si>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</si>
  <si>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</si>
  <si>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</si>
  <si>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</si>
  <si>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</si>
  <si>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</si>
  <si>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</si>
  <si>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</si>
  <si>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</si>
  <si>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</si>
  <si>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</si>
  <si>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</si>
  <si>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</si>
  <si>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</si>
  <si>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</si>
  <si>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</si>
  <si>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</si>
  <si>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</si>
  <si>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</si>
  <si>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</si>
  <si>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</si>
  <si>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</si>
  <si>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</si>
  <si>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</si>
  <si>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</si>
  <si>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</si>
  <si>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</si>
  <si>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</si>
  <si>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</si>
  <si>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</si>
  <si>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</si>
  <si>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</si>
  <si>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</si>
  <si>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</si>
  <si>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</si>
  <si>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</si>
  <si>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</si>
  <si>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</si>
  <si>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</si>
  <si>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</si>
  <si>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</si>
  <si>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</si>
  <si>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</si>
  <si>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</si>
  <si>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</si>
  <si>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</si>
  <si>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</si>
  <si>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</si>
  <si>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</si>
  <si>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</si>
  <si>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</si>
  <si>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</si>
  <si>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</si>
  <si>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</si>
  <si>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</si>
  <si>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</si>
  <si>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</si>
  <si>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</si>
  <si>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</si>
  <si>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</si>
  <si>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</si>
  <si>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</si>
  <si>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</si>
  <si>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</si>
  <si>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</si>
  <si>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</si>
  <si>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</si>
  <si>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</si>
  <si>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</si>
  <si>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</si>
  <si>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</si>
  <si>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</si>
  <si>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</si>
  <si>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</si>
  <si>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</si>
  <si>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</si>
  <si>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</si>
  <si>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</si>
  <si>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</si>
  <si>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</si>
  <si>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</si>
  <si>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</si>
  <si>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</si>
  <si>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</si>
  <si>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</si>
  <si>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</si>
  <si>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</si>
  <si>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</si>
  <si>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</si>
  <si>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</si>
  <si>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</si>
  <si>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</si>
  <si>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</si>
  <si>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</si>
  <si>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</si>
  <si>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</si>
  <si>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</si>
  <si>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</si>
  <si>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</si>
  <si>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</si>
  <si>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</si>
  <si>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</si>
  <si>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</si>
  <si>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</si>
  <si>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</si>
  <si>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</si>
  <si>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</si>
  <si>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</si>
  <si>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</si>
  <si>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</si>
  <si>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</si>
  <si>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</si>
  <si>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</si>
  <si>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</si>
  <si>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</si>
  <si>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</si>
  <si>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</si>
  <si>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</si>
  <si>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</si>
  <si>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</si>
  <si>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</si>
  <si>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</si>
  <si>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</si>
  <si>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</si>
  <si>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</si>
  <si>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</si>
  <si>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</si>
  <si>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</si>
  <si>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</si>
  <si>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</si>
  <si>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</si>
  <si>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</si>
  <si>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</si>
  <si>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</si>
  <si>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</si>
  <si>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</si>
  <si>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</si>
  <si>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</si>
  <si>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</si>
  <si>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</si>
  <si>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</si>
  <si>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</si>
  <si>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</si>
  <si>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</si>
  <si>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</si>
  <si>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</si>
  <si>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</si>
  <si>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</si>
  <si>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</si>
  <si>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</si>
  <si>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</si>
  <si>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</si>
  <si>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</si>
  <si>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</si>
  <si>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</si>
  <si>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</si>
  <si>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</si>
  <si>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</si>
  <si>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</si>
  <si>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</si>
  <si>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</si>
  <si>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</si>
  <si>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</si>
  <si>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</si>
  <si>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</si>
  <si>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</si>
  <si>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</si>
  <si>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</si>
  <si>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</si>
  <si>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</si>
  <si>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</si>
  <si>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</si>
  <si>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</si>
  <si>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</si>
  <si>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</si>
  <si>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</si>
  <si>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</si>
  <si>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</si>
  <si>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</si>
  <si>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</si>
  <si>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</si>
  <si>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</si>
  <si>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</si>
  <si>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</si>
  <si>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</si>
  <si>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</si>
  <si>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</si>
  <si>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</si>
  <si>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</si>
  <si>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</si>
  <si>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</si>
  <si>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</si>
  <si>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</si>
  <si>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</si>
  <si>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</si>
  <si>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</si>
  <si>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</si>
  <si>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</si>
  <si>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</si>
  <si>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</si>
  <si>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</si>
  <si>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</si>
  <si>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</si>
  <si>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</si>
  <si>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</si>
  <si>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</si>
  <si>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</si>
  <si>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</si>
  <si>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</si>
  <si>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</si>
  <si>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</si>
  <si>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</si>
  <si>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</si>
  <si>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</si>
  <si>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</si>
  <si>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</si>
  <si>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</si>
  <si>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</si>
  <si>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</si>
  <si>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</si>
  <si>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</si>
  <si>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</si>
  <si>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</si>
  <si>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</si>
  <si>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</si>
  <si>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</si>
  <si>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</si>
  <si>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</si>
  <si>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</si>
  <si>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</si>
  <si>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</si>
  <si>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</si>
  <si>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</si>
  <si>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</si>
  <si>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</si>
  <si>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</si>
  <si>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</si>
  <si>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</si>
  <si>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</si>
  <si>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</si>
  <si>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</si>
  <si>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</si>
  <si>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</si>
  <si>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</si>
  <si>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</si>
  <si>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</si>
  <si>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</si>
  <si>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</si>
  <si>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</si>
  <si>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</si>
  <si>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</si>
  <si>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</si>
  <si>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</si>
  <si>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</si>
  <si>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</si>
  <si>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</si>
  <si>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</si>
  <si>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</si>
  <si>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</si>
  <si>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</si>
  <si>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</si>
  <si>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</si>
  <si>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</si>
  <si>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</si>
  <si>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</si>
  <si>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</si>
  <si>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</si>
  <si>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</si>
  <si>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</si>
  <si>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</si>
  <si>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</si>
  <si>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</si>
  <si>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</si>
  <si>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</si>
  <si>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</si>
  <si>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</si>
  <si>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</si>
  <si>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</si>
  <si>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</si>
  <si>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</si>
  <si>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</si>
  <si>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</si>
  <si>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</si>
  <si>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</si>
  <si>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</si>
  <si>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</si>
  <si>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</si>
  <si>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</si>
  <si>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</si>
  <si>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</si>
  <si>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</si>
  <si>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</si>
  <si>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</si>
  <si>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</si>
  <si>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</si>
  <si>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</si>
  <si>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</si>
  <si>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</si>
  <si>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</si>
  <si>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</si>
  <si>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</si>
  <si>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</si>
  <si>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</si>
  <si>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</si>
  <si>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</si>
  <si>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</si>
  <si>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</si>
  <si>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</si>
  <si>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</si>
  <si>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</si>
  <si>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</si>
  <si>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</si>
  <si>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</si>
  <si>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</si>
  <si>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</si>
  <si>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</si>
  <si>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</si>
  <si>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</si>
  <si>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</si>
  <si>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</si>
  <si>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</si>
  <si>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</si>
  <si>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</si>
  <si>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</si>
  <si>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</si>
  <si>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</si>
  <si>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</si>
  <si>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</si>
  <si>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</si>
  <si>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</si>
  <si>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</si>
  <si>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</si>
  <si>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</si>
  <si>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</si>
  <si>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</si>
  <si>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</si>
  <si>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</si>
  <si>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</si>
  <si>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</si>
  <si>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</si>
  <si>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</si>
  <si>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</si>
  <si>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</si>
  <si>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</si>
  <si>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</si>
  <si>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</si>
  <si>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</si>
  <si>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</si>
  <si>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</si>
  <si>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</si>
  <si>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</si>
  <si>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</si>
  <si>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</si>
  <si>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</si>
  <si>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</si>
  <si>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</si>
  <si>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</si>
  <si>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</si>
  <si>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</si>
  <si>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</si>
  <si>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</si>
  <si>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</si>
  <si>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</si>
  <si>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</si>
  <si>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</si>
  <si>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</si>
  <si>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</si>
  <si>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</si>
  <si>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</si>
  <si>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</si>
  <si>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</si>
  <si>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</si>
  <si>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</si>
  <si>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</si>
  <si>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</si>
  <si>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</si>
  <si>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</si>
  <si>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</si>
  <si>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</si>
  <si>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</si>
  <si>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</si>
  <si>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</si>
  <si>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</si>
  <si>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</si>
  <si>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</si>
  <si>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</si>
  <si>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</si>
  <si>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</si>
  <si>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</si>
  <si>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</si>
  <si>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</si>
  <si>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</si>
  <si>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</si>
  <si>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</si>
  <si>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</si>
  <si>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</si>
  <si>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</si>
  <si>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</si>
  <si>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</si>
  <si>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</si>
  <si>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</si>
  <si>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</si>
  <si>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</si>
  <si>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</si>
  <si>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</si>
  <si>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</si>
  <si>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</si>
  <si>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</si>
  <si>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</si>
  <si>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</si>
  <si>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</si>
  <si>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</si>
  <si>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</si>
  <si>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</si>
  <si>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</si>
  <si>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</si>
  <si>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</si>
  <si>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</si>
  <si>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</si>
  <si>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</si>
  <si>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</si>
  <si>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</si>
  <si>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</si>
  <si>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</si>
  <si>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</si>
  <si>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</si>
  <si>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</si>
  <si>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</si>
  <si>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</si>
  <si>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</si>
  <si>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</si>
  <si>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</si>
  <si>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</si>
  <si>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</si>
  <si>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</si>
  <si>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</si>
  <si>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</si>
  <si>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</si>
  <si>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</si>
  <si>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</si>
  <si>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</si>
  <si>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</si>
  <si>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</si>
  <si>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</si>
  <si>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</si>
  <si>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</si>
  <si>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</si>
  <si>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</si>
  <si>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</si>
  <si>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</si>
  <si>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</si>
  <si>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</si>
  <si>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</si>
  <si>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</si>
  <si>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</si>
  <si>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</si>
  <si>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</si>
  <si>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</si>
  <si>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</si>
  <si>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</si>
  <si>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</si>
  <si>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</si>
  <si>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</si>
  <si>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</si>
  <si>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</si>
  <si>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</si>
  <si>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</si>
  <si>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</si>
  <si>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</si>
  <si>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</si>
  <si>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</si>
  <si>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</si>
  <si>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</si>
  <si>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</si>
  <si>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</si>
  <si>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</si>
  <si>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</si>
  <si>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</si>
  <si>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</si>
  <si>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</si>
  <si>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</si>
  <si>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</si>
  <si>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</si>
  <si>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</si>
  <si>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</si>
  <si>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</si>
  <si>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</si>
  <si>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</si>
  <si>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</si>
  <si>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</si>
  <si>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</si>
  <si>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</si>
  <si>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</si>
  <si>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</si>
  <si>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</si>
  <si>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</si>
  <si>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</si>
  <si>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</si>
  <si>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</si>
  <si>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</si>
  <si>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</si>
  <si>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</si>
  <si>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</si>
  <si>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</si>
  <si>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</si>
  <si>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</si>
  <si>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</si>
  <si>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</si>
  <si>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</si>
  <si>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</si>
  <si>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</si>
  <si>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</si>
  <si>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</si>
  <si>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</si>
  <si>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</si>
  <si>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</si>
  <si>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</si>
  <si>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</si>
  <si>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</si>
  <si>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</si>
  <si>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</si>
  <si>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</si>
  <si>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</si>
  <si>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</si>
  <si>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</si>
  <si>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</si>
  <si>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</si>
  <si>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</si>
  <si>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</si>
  <si>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</si>
  <si>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</si>
  <si>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</si>
  <si>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</si>
  <si>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</si>
  <si>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</si>
  <si>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</si>
  <si>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</si>
  <si>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</si>
  <si>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</si>
  <si>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</si>
  <si>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</si>
  <si>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</si>
  <si>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</si>
  <si>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</si>
  <si>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</si>
  <si>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</si>
  <si>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</si>
  <si>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</si>
  <si>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</si>
  <si>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</si>
  <si>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</si>
  <si>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</si>
  <si>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</si>
  <si>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</si>
  <si>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</si>
  <si>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</si>
  <si>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</si>
  <si>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</si>
  <si>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</si>
  <si>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</si>
  <si>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</si>
  <si>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</si>
  <si>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</si>
  <si>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</si>
  <si>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</si>
  <si>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</si>
  <si>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</si>
  <si>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</si>
  <si>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</si>
  <si>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</si>
  <si>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</si>
  <si>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</si>
  <si>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</si>
  <si>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</si>
  <si>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</si>
  <si>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</si>
  <si>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</si>
  <si>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</si>
  <si>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</si>
  <si>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</si>
  <si>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</si>
  <si>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</si>
  <si>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</si>
  <si>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</si>
  <si>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</si>
  <si>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</si>
  <si>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</si>
  <si>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</si>
  <si>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</si>
  <si>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</si>
  <si>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</si>
  <si>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</si>
  <si>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</si>
  <si>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</si>
  <si>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</si>
  <si>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</si>
  <si>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</si>
  <si>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</si>
  <si>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</si>
  <si>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</si>
  <si>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</si>
  <si>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</si>
  <si>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</si>
  <si>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</si>
  <si>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</si>
  <si>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</si>
  <si>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</si>
  <si>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</si>
  <si>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</si>
  <si>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</si>
  <si>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</si>
  <si>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</si>
  <si>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</si>
  <si>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</si>
  <si>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</si>
  <si>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</si>
  <si>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</si>
  <si>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</si>
  <si>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</si>
  <si>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</si>
  <si>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</si>
  <si>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</si>
  <si>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</si>
  <si>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</si>
  <si>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</si>
  <si>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</si>
  <si>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</si>
  <si>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</si>
  <si>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</si>
  <si>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</si>
  <si>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</si>
  <si>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</si>
  <si>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</si>
  <si>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</si>
  <si>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</si>
  <si>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</si>
  <si>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</si>
  <si>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</si>
  <si>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</si>
  <si>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</si>
  <si>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</si>
  <si>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</si>
  <si>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</si>
  <si>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</si>
  <si>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</si>
  <si>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</si>
  <si>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</si>
  <si>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</si>
  <si>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</si>
  <si>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</si>
  <si>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</si>
  <si>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</si>
  <si>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</si>
  <si>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</si>
  <si>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</si>
  <si>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</si>
  <si>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</si>
  <si>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</si>
  <si>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</si>
  <si>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</si>
  <si>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</si>
  <si>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</si>
  <si>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</si>
  <si>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</si>
  <si>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</si>
  <si>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</si>
  <si>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</si>
  <si>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</si>
  <si>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</si>
  <si>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</si>
  <si>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</si>
  <si>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</si>
  <si>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</si>
  <si>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</si>
  <si>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</si>
  <si>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</si>
  <si>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</si>
  <si>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</si>
  <si>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</si>
  <si>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</si>
  <si>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</si>
  <si>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</si>
  <si>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</si>
  <si>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</si>
  <si>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</si>
  <si>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</si>
  <si>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</si>
  <si>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</si>
  <si>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</si>
  <si>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</si>
  <si>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</si>
  <si>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</si>
  <si>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</si>
  <si>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</si>
  <si>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</si>
  <si>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</si>
  <si>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</si>
  <si>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</si>
  <si>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</si>
  <si>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</si>
  <si>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</si>
  <si>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</si>
  <si>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</si>
  <si>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</si>
  <si>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</si>
  <si>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</si>
  <si>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</si>
  <si>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</si>
  <si>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</si>
  <si>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</si>
  <si>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</si>
  <si>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</si>
  <si>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</si>
  <si>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</si>
  <si>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</si>
  <si>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</si>
  <si>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</si>
  <si>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</si>
  <si>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</si>
  <si>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</si>
  <si>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</si>
  <si>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</si>
  <si>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</si>
  <si>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</si>
  <si>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</si>
  <si>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</si>
  <si>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</si>
  <si>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</si>
  <si>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</si>
  <si>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</si>
  <si>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</si>
  <si>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</si>
  <si>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</si>
  <si>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</si>
  <si>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</si>
  <si>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</si>
  <si>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</si>
  <si>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</si>
  <si>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</si>
  <si>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</si>
  <si>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</si>
  <si>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</si>
  <si>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</si>
  <si>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</si>
  <si>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</si>
  <si>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</si>
  <si>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</si>
  <si>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</si>
  <si>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</si>
  <si>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</si>
  <si>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</si>
  <si>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</si>
  <si>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</si>
  <si>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</si>
  <si>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</si>
  <si>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</si>
  <si>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</si>
  <si>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</si>
  <si>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</si>
  <si>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</si>
  <si>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</si>
  <si>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</si>
  <si>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</si>
  <si>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</si>
  <si>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</si>
  <si>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</si>
  <si>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</si>
  <si>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</si>
  <si>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</si>
  <si>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</si>
  <si>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</si>
  <si>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</si>
  <si>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</si>
  <si>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</si>
  <si>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</si>
  <si>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</si>
  <si>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</si>
  <si>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</si>
  <si>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</si>
  <si>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</si>
  <si>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</si>
  <si>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</si>
  <si>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</si>
  <si>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</si>
  <si>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</si>
  <si>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</si>
  <si>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</si>
  <si>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</si>
  <si>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</si>
  <si>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</si>
  <si>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</si>
  <si>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</si>
  <si>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</si>
  <si>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</si>
  <si>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</si>
  <si>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</si>
  <si>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</si>
  <si>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</si>
  <si>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</si>
  <si>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</si>
  <si>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</si>
  <si>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</si>
  <si>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</si>
  <si>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</si>
  <si>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</si>
  <si>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</si>
  <si>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</si>
  <si>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</si>
  <si>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</si>
  <si>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</si>
  <si>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</si>
  <si>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</si>
  <si>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</si>
  <si>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</si>
  <si>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</si>
  <si>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</si>
  <si>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</si>
  <si>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</si>
  <si>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</si>
  <si>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</si>
  <si>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</si>
  <si>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</si>
  <si>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</si>
  <si>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</si>
  <si>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</si>
  <si>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</si>
  <si>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</si>
  <si>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</si>
  <si>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</si>
  <si>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</si>
  <si>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</si>
  <si>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</si>
  <si>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</si>
  <si>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</si>
  <si>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</si>
  <si>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</si>
  <si>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</si>
  <si>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</si>
  <si>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</si>
  <si>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</si>
  <si>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</si>
  <si>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</si>
  <si>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</si>
  <si>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</si>
  <si>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</si>
  <si>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</si>
  <si>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</si>
  <si>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</si>
  <si>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</si>
  <si>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</si>
  <si>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</si>
  <si>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</si>
  <si>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</si>
  <si>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</si>
  <si>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</si>
  <si>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</si>
  <si>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</si>
  <si>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</si>
  <si>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</si>
  <si>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</si>
  <si>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</si>
  <si>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</si>
  <si>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</si>
  <si>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</si>
  <si>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</si>
  <si>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</si>
  <si>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</si>
  <si>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</si>
  <si>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</si>
  <si>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</si>
  <si>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</si>
  <si>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</si>
  <si>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</si>
  <si>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</si>
  <si>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</si>
  <si>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</si>
  <si>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</si>
  <si>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</si>
  <si>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</si>
  <si>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</si>
  <si>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</si>
  <si>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</si>
  <si>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</si>
  <si>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</si>
  <si>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</si>
  <si>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</si>
  <si>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</si>
  <si>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</si>
  <si>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</si>
  <si>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</si>
  <si>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</si>
  <si>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</si>
  <si>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</si>
  <si>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</si>
  <si>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</si>
  <si>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</si>
  <si>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</si>
  <si>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</si>
  <si>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</si>
  <si>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</si>
  <si>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</si>
  <si>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</si>
  <si>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</si>
  <si>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</si>
  <si>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</si>
  <si>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</si>
  <si>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</si>
  <si>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</si>
  <si>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</si>
  <si>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</si>
  <si>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</si>
  <si>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</si>
  <si>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</si>
  <si>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</si>
  <si>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</si>
  <si>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</si>
  <si>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</si>
  <si>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</si>
  <si>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</si>
  <si>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</si>
  <si>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</si>
  <si>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</si>
  <si>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</si>
  <si>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</si>
  <si>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</si>
  <si>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</si>
  <si>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</si>
  <si>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</si>
  <si>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</si>
  <si>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</si>
  <si>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</si>
  <si>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</si>
  <si>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</si>
  <si>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</si>
  <si>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</si>
  <si>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</si>
  <si>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</si>
  <si>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</si>
  <si>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</si>
  <si>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</si>
  <si>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</si>
  <si>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</si>
  <si>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</si>
  <si>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</si>
  <si>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</si>
  <si>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</si>
  <si>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</si>
  <si>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</si>
  <si>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</si>
  <si>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</si>
  <si>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</si>
  <si>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</si>
  <si>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</si>
  <si>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</si>
  <si>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</si>
  <si>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</si>
  <si>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</si>
  <si>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</si>
  <si>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</si>
  <si>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</si>
  <si>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</si>
  <si>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</si>
  <si>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</si>
  <si>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</si>
  <si>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</si>
  <si>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</si>
  <si>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</si>
  <si>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</si>
  <si>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</si>
  <si>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</si>
  <si>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</si>
  <si>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</si>
  <si>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</si>
  <si>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</si>
  <si>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</si>
  <si>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</si>
  <si>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</si>
  <si>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</si>
  <si>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</si>
  <si>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</si>
  <si>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</si>
  <si>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</si>
  <si>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</si>
  <si>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</si>
  <si>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</si>
  <si>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</si>
  <si>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</si>
  <si>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</si>
  <si>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</si>
  <si>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</si>
  <si>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</si>
  <si>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</si>
  <si>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</si>
  <si>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</si>
  <si>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</si>
  <si>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</si>
  <si>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</si>
  <si>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</si>
  <si>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</si>
  <si>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</si>
  <si>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</si>
  <si>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</si>
  <si>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</si>
  <si>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</si>
  <si>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</si>
  <si>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</si>
  <si>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</si>
  <si>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</si>
  <si>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</si>
  <si>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</si>
  <si>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</si>
  <si>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</si>
  <si>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</si>
  <si>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</si>
  <si>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</si>
  <si>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</si>
  <si>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</si>
  <si>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</si>
  <si>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</si>
  <si>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</si>
  <si>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</si>
  <si>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</si>
  <si>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</si>
  <si>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</si>
  <si>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</si>
  <si>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</si>
  <si>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</si>
  <si>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</si>
  <si>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</si>
  <si>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</si>
  <si>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</si>
  <si>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</si>
  <si>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</si>
  <si>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</si>
  <si>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</si>
  <si>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</si>
  <si>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</si>
  <si>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</si>
  <si>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</si>
  <si>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</si>
  <si>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</si>
  <si>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</si>
  <si>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</si>
  <si>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</si>
  <si>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</si>
  <si>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</si>
  <si>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</si>
  <si>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</si>
  <si>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</si>
  <si>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</si>
  <si>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</si>
  <si>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</si>
  <si>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</si>
  <si>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</si>
  <si>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</si>
  <si>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</si>
  <si>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</si>
  <si>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</si>
  <si>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</si>
  <si>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</si>
  <si>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</si>
  <si>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</si>
  <si>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</si>
  <si>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</si>
  <si>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</si>
  <si>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</si>
  <si>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</si>
  <si>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</si>
  <si>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</si>
  <si>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</si>
  <si>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</si>
  <si>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</si>
  <si>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</si>
  <si>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</si>
  <si>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</si>
  <si>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</si>
  <si>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</si>
  <si>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</si>
  <si>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</si>
  <si>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</si>
  <si>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</si>
  <si>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</si>
  <si>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</si>
  <si>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</si>
  <si>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</si>
  <si>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</si>
  <si>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</si>
  <si>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</si>
  <si>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</si>
  <si>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</si>
  <si>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</si>
  <si>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</si>
  <si>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</si>
  <si>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</si>
  <si>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</si>
  <si>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</si>
  <si>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</si>
  <si>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</si>
  <si>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</si>
  <si>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</si>
  <si>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</si>
  <si>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</si>
  <si>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</si>
  <si>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</si>
  <si>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</si>
  <si>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</si>
  <si>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</si>
  <si>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</si>
  <si>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</si>
  <si>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</si>
  <si>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</si>
  <si>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</si>
  <si>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</si>
  <si>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</si>
  <si>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</si>
  <si>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</si>
  <si>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</si>
  <si>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</si>
  <si>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</si>
  <si>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</si>
  <si>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</si>
  <si>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</si>
  <si>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</si>
  <si>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</si>
  <si>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</si>
  <si>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</si>
  <si>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</si>
  <si>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</si>
  <si>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</si>
  <si>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</si>
  <si>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</si>
  <si>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</si>
  <si>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</si>
  <si>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</si>
  <si>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</si>
  <si>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</si>
  <si>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</si>
  <si>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</si>
  <si>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</si>
  <si>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</si>
  <si>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</si>
  <si>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</si>
  <si>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</si>
  <si>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</si>
  <si>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</si>
  <si>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</si>
  <si>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</si>
  <si>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</si>
  <si>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</si>
  <si>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</si>
  <si>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</si>
  <si>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</si>
  <si>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</si>
  <si>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</si>
  <si>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</si>
  <si>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</si>
  <si>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</si>
  <si>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</si>
  <si>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</si>
  <si>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</si>
  <si>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</si>
  <si>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</si>
  <si>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</si>
  <si>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</si>
  <si>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</si>
  <si>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</si>
  <si>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</si>
  <si>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</si>
  <si>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</si>
  <si>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</si>
  <si>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</si>
  <si>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</si>
  <si>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</si>
  <si>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</si>
  <si>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</si>
  <si>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</si>
  <si>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</si>
  <si>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</si>
  <si>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</si>
  <si>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</si>
  <si>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</si>
  <si>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</si>
  <si>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</si>
  <si>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</si>
  <si>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</si>
  <si>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</si>
  <si>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</si>
  <si>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</si>
  <si>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</si>
  <si>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</si>
  <si>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</si>
  <si>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</si>
  <si>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</si>
  <si>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</si>
  <si>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</si>
  <si>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</si>
  <si>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</si>
  <si>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</si>
  <si>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</si>
  <si>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</si>
  <si>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</si>
  <si>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</si>
  <si>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</si>
  <si>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</si>
  <si>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</si>
  <si>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</si>
  <si>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</si>
  <si>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</si>
  <si>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</si>
  <si>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</si>
  <si>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</si>
  <si>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</si>
  <si>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</si>
  <si>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</si>
  <si>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</si>
  <si>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</si>
  <si>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</si>
  <si>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</si>
  <si>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</si>
  <si>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</si>
  <si>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</si>
  <si>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</si>
  <si>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</si>
  <si>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</si>
  <si>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</si>
  <si>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</si>
  <si>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</si>
  <si>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</si>
  <si>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</si>
  <si>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</si>
  <si>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</si>
  <si>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</si>
  <si>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</si>
  <si>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</si>
  <si>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</si>
  <si>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</si>
  <si>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</si>
  <si>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</si>
  <si>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</si>
  <si>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</si>
  <si>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</si>
  <si>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</si>
  <si>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</si>
  <si>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</si>
  <si>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</si>
  <si>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</si>
  <si>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</si>
  <si>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</si>
  <si>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</si>
  <si>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</si>
  <si>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</si>
  <si>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</si>
  <si>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</si>
  <si>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</si>
  <si>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</si>
  <si>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</si>
  <si>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</si>
  <si>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</si>
  <si>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</si>
  <si>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</si>
  <si>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</si>
  <si>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</si>
  <si>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</si>
  <si>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</si>
  <si>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</si>
  <si>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</si>
  <si>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</si>
  <si>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</si>
  <si>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</si>
  <si>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</si>
  <si>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</si>
  <si>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</si>
  <si>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</si>
  <si>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</si>
  <si>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</si>
  <si>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</si>
  <si>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</si>
  <si>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</si>
  <si>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</si>
  <si>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</si>
  <si>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</si>
  <si>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</si>
  <si>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</si>
  <si>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</si>
  <si>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</si>
  <si>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</si>
  <si>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</si>
  <si>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</si>
  <si>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</si>
  <si>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</si>
  <si>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</si>
  <si>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</si>
  <si>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</si>
  <si>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</si>
  <si>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</si>
  <si>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</si>
  <si>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</si>
  <si>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</si>
  <si>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</si>
  <si>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</si>
  <si>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</si>
  <si>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</si>
  <si>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</si>
  <si>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</si>
  <si>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</si>
  <si>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</si>
  <si>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</si>
  <si>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</si>
  <si>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</si>
  <si>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</si>
  <si>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</si>
  <si>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</si>
  <si>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</si>
  <si>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</si>
  <si>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</si>
  <si>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</si>
  <si>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</si>
  <si>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</si>
  <si>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</si>
  <si>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</si>
  <si>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</si>
  <si>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</si>
  <si>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</si>
  <si>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</si>
  <si>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</si>
  <si>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</si>
  <si>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</si>
  <si>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</si>
  <si>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</si>
  <si>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</si>
  <si>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</si>
  <si>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</si>
  <si>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</si>
  <si>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</si>
  <si>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</si>
  <si>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</si>
  <si>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</si>
  <si>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</si>
  <si>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</si>
  <si>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</si>
  <si>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</si>
  <si>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</si>
  <si>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</si>
  <si>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</si>
  <si>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</si>
  <si>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</si>
  <si>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</si>
  <si>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</si>
  <si>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</si>
  <si>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</si>
  <si>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</si>
  <si>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</si>
  <si>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</si>
  <si>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</si>
  <si>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</si>
  <si>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</si>
  <si>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</si>
  <si>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</si>
  <si>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</si>
  <si>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</si>
  <si>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</si>
  <si>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</si>
  <si>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</si>
  <si>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</si>
  <si>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</si>
  <si>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</si>
  <si>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</si>
  <si>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</si>
  <si>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</si>
  <si>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</si>
  <si>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</si>
  <si>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</si>
  <si>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</si>
  <si>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</si>
  <si>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</si>
  <si>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</si>
  <si>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</si>
  <si>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</si>
  <si>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</si>
  <si>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</si>
  <si>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</si>
  <si>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</si>
  <si>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</si>
  <si>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</si>
  <si>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</si>
  <si>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</si>
  <si>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</si>
  <si>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</si>
  <si>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</si>
  <si>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</si>
  <si>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</si>
  <si>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</si>
  <si>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</si>
  <si>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</si>
  <si>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</si>
  <si>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</si>
  <si>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</si>
  <si>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</si>
  <si>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</si>
  <si>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</si>
  <si>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</si>
  <si>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</si>
  <si>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</si>
  <si>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</si>
  <si>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</si>
  <si>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</si>
  <si>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</si>
  <si>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</si>
  <si>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</si>
  <si>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</si>
  <si>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</si>
  <si>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</si>
  <si>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</si>
  <si>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</si>
  <si>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</si>
  <si>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</si>
  <si>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</si>
  <si>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</si>
  <si>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</si>
  <si>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</si>
  <si>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</si>
  <si>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</si>
  <si>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</si>
  <si>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</si>
  <si>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</si>
  <si>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</si>
  <si>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</si>
  <si>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</si>
  <si>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</si>
  <si>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</si>
  <si>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</si>
  <si>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</si>
  <si>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</si>
  <si>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</si>
  <si>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</si>
  <si>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</si>
  <si>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</si>
  <si>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</si>
  <si>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</si>
  <si>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</si>
  <si>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</si>
  <si>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</si>
  <si>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</si>
  <si>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</si>
  <si>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</si>
  <si>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</si>
  <si>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</si>
  <si>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</si>
  <si>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</si>
  <si>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</si>
  <si>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</si>
  <si>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</si>
  <si>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</si>
  <si>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</si>
  <si>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</si>
  <si>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</si>
  <si>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</si>
  <si>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</si>
  <si>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</si>
  <si>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</si>
  <si>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</si>
  <si>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</si>
  <si>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</si>
  <si>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</si>
  <si>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</si>
  <si>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</si>
  <si>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</si>
  <si>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</si>
  <si>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</si>
  <si>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</si>
  <si>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</si>
  <si>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</si>
  <si>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</si>
  <si>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</si>
  <si>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</si>
  <si>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</si>
  <si>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</si>
  <si>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</si>
  <si>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</si>
  <si>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</si>
  <si>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</si>
  <si>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</si>
  <si>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</si>
  <si>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</si>
  <si>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</si>
  <si>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</si>
  <si>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</si>
  <si>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</si>
  <si>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</si>
  <si>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</si>
  <si>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</si>
  <si>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</si>
  <si>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</si>
  <si>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</si>
  <si>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</si>
  <si>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</si>
  <si>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</si>
  <si>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</si>
  <si>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</si>
  <si>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</si>
  <si>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</si>
  <si>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</si>
  <si>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</si>
  <si>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</si>
  <si>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</si>
  <si>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</si>
  <si>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</si>
  <si>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</si>
  <si>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</si>
  <si>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</si>
  <si>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</si>
  <si>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</si>
  <si>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</si>
  <si>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</si>
  <si>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</si>
  <si>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</si>
  <si>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</si>
  <si>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</si>
  <si>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</si>
  <si>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</si>
  <si>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</si>
  <si>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</si>
  <si>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</si>
  <si>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</si>
  <si>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</si>
  <si>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</si>
  <si>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</si>
  <si>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</si>
  <si>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</si>
  <si>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</si>
  <si>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</si>
  <si>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</si>
  <si>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</si>
  <si>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</si>
  <si>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</si>
  <si>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</si>
  <si>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</si>
  <si>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</si>
  <si>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</si>
  <si>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</si>
  <si>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</si>
  <si>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</si>
  <si>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</si>
  <si>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</si>
  <si>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</si>
  <si>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</si>
  <si>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</si>
  <si>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</si>
  <si>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</si>
  <si>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</si>
  <si>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</si>
  <si>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</si>
  <si>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</si>
  <si>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</si>
  <si>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</si>
  <si>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</si>
  <si>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</si>
  <si>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</si>
  <si>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</si>
  <si>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</si>
  <si>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</si>
  <si>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</si>
  <si>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</si>
  <si>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</si>
  <si>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</si>
  <si>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</si>
  <si>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</si>
  <si>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</si>
  <si>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</si>
  <si>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</si>
  <si>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</si>
  <si>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</si>
  <si>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</si>
  <si>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</si>
  <si>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</si>
  <si>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</si>
  <si>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</si>
  <si>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</si>
  <si>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</si>
  <si>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</si>
  <si>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</si>
  <si>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</si>
  <si>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</si>
  <si>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</si>
  <si>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</si>
  <si>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</si>
  <si>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</si>
  <si>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</si>
  <si>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</si>
  <si>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</si>
  <si>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</si>
  <si>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</si>
  <si>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</si>
  <si>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</si>
  <si>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</si>
  <si>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</si>
  <si>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</si>
  <si>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</si>
  <si>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</si>
  <si>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</si>
  <si>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</si>
  <si>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</si>
  <si>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</si>
  <si>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</si>
  <si>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</si>
  <si>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</si>
  <si>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</si>
  <si>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</si>
  <si>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</si>
  <si>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</si>
  <si>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</si>
  <si>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</si>
  <si>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</si>
  <si>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</si>
  <si>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</si>
  <si>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</si>
  <si>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</si>
  <si>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</si>
  <si>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</si>
  <si>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</si>
  <si>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</si>
  <si>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</si>
  <si>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</si>
  <si>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</si>
  <si>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</si>
  <si>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</si>
  <si>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</si>
  <si>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</si>
  <si>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</si>
  <si>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</si>
  <si>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</si>
  <si>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</si>
  <si>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</si>
  <si>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</si>
  <si>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</si>
  <si>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</si>
  <si>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</si>
  <si>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</si>
  <si>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</si>
  <si>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</si>
  <si>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</si>
  <si>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</si>
  <si>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</si>
  <si>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</si>
  <si>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</si>
  <si>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</si>
  <si>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</si>
  <si>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</si>
  <si>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</si>
  <si>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</si>
  <si>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</si>
  <si>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</si>
  <si>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</si>
  <si>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</si>
  <si>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</si>
  <si>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</si>
  <si>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</si>
  <si>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</si>
  <si>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</si>
  <si>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</si>
  <si>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</si>
  <si>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</si>
  <si>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</si>
  <si>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</si>
  <si>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</si>
  <si>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</si>
  <si>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</si>
  <si>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</si>
  <si>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</si>
  <si>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</si>
  <si>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</si>
  <si>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</si>
  <si>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</si>
  <si>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</si>
  <si>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</si>
  <si>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</si>
  <si>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</si>
  <si>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</si>
  <si>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</si>
  <si>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</si>
  <si>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</si>
  <si>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</si>
  <si>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</si>
  <si>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</si>
  <si>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</si>
  <si>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</si>
  <si>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</si>
  <si>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</si>
  <si>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</si>
  <si>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</si>
  <si>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</si>
  <si>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</si>
  <si>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</si>
  <si>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</si>
  <si>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</si>
  <si>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</si>
  <si>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</si>
  <si>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</si>
  <si>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</si>
  <si>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</si>
  <si>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</si>
  <si>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</si>
  <si>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</si>
  <si>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</si>
  <si>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</si>
  <si>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</si>
  <si>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</si>
  <si>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</si>
  <si>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</si>
  <si>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</si>
  <si>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</si>
  <si>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</si>
  <si>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</si>
  <si>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</si>
  <si>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</si>
  <si>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</si>
  <si>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</si>
  <si>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</si>
  <si>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</si>
  <si>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</si>
  <si>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</si>
  <si>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</si>
  <si>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</si>
  <si>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</si>
  <si>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</si>
  <si>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</si>
  <si>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</si>
  <si>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</si>
  <si>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</si>
  <si>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</si>
  <si>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</si>
  <si>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</si>
  <si>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</si>
  <si>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</si>
  <si>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</si>
  <si>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</si>
  <si>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</si>
  <si>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</si>
  <si>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</si>
  <si>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</si>
  <si>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</si>
  <si>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</si>
  <si>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</si>
  <si>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</si>
  <si>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</si>
  <si>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</si>
  <si>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</si>
  <si>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</si>
  <si>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</si>
  <si>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</si>
  <si>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</si>
  <si>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</si>
  <si>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</si>
  <si>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</si>
  <si>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</si>
  <si>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</si>
  <si>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</si>
  <si>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</si>
  <si>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</si>
  <si>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</si>
  <si>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</si>
  <si>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</si>
  <si>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</si>
  <si>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</si>
  <si>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</si>
  <si>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</si>
  <si>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</si>
  <si>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</si>
  <si>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</si>
  <si>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</si>
  <si>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</si>
  <si>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</si>
  <si>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</si>
  <si>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</si>
  <si>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</si>
  <si>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</si>
  <si>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</si>
  <si>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</si>
  <si>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</si>
  <si>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</si>
  <si>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</si>
  <si>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</si>
  <si>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</si>
  <si>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</si>
  <si>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</si>
  <si>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</si>
  <si>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</si>
  <si>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</si>
  <si>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</si>
  <si>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</si>
  <si>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</si>
  <si>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</si>
  <si>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</si>
  <si>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</si>
  <si>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</si>
  <si>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</si>
  <si>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</si>
  <si>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</si>
  <si>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</si>
  <si>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</si>
  <si>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</si>
  <si>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</si>
  <si>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</si>
  <si>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</si>
  <si>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</si>
  <si>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</si>
  <si>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</si>
  <si>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</si>
  <si>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</si>
  <si>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</si>
  <si>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</si>
  <si>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</si>
  <si>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</si>
  <si>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</si>
  <si>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</si>
  <si>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</si>
  <si>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</si>
  <si>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</si>
  <si>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</si>
  <si>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</si>
  <si>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</si>
  <si>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</si>
  <si>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</si>
  <si>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</si>
  <si>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</si>
  <si>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</si>
  <si>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</si>
  <si>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</si>
  <si>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</si>
  <si>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</si>
  <si>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</si>
  <si>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</si>
  <si>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</si>
  <si>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</si>
  <si>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</si>
  <si>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</si>
  <si>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</si>
  <si>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</si>
  <si>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</si>
  <si>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</si>
  <si>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</si>
  <si>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</si>
  <si>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</si>
  <si>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</si>
  <si>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</si>
  <si>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</si>
  <si>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</si>
  <si>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</si>
  <si>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</si>
  <si>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</si>
  <si>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</si>
  <si>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</si>
  <si>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</si>
  <si>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</si>
  <si>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</si>
  <si>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</si>
  <si>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</si>
  <si>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</si>
  <si>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</si>
  <si>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</si>
  <si>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</si>
  <si>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</si>
  <si>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</si>
  <si>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</si>
  <si>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</si>
  <si>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</si>
  <si>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</si>
  <si>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</si>
  <si>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</si>
  <si>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</si>
  <si>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</si>
  <si>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</si>
  <si>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</si>
  <si>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</si>
  <si>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</si>
  <si>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</si>
  <si>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</si>
  <si>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</si>
  <si>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</si>
  <si>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</si>
  <si>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</si>
  <si>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</si>
  <si>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</si>
  <si>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</si>
  <si>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</si>
  <si>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</si>
  <si>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</si>
  <si>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</si>
  <si>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</si>
  <si>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</si>
  <si>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</si>
  <si>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</si>
  <si>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</si>
  <si>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</si>
  <si>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</si>
  <si>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</si>
  <si>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</si>
  <si>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</si>
  <si>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</si>
  <si>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</si>
  <si>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</si>
  <si>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</si>
  <si>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</si>
  <si>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</si>
  <si>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</si>
  <si>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</si>
  <si>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</si>
  <si>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</si>
  <si>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</si>
  <si>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</si>
  <si>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</si>
  <si>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</si>
  <si>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</si>
  <si>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</si>
  <si>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</si>
  <si>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</si>
  <si>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</si>
  <si>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</si>
  <si>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</si>
  <si>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</si>
  <si>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</si>
  <si>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</si>
  <si>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</si>
  <si>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</si>
  <si>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</si>
  <si>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</si>
  <si>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</si>
  <si>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</si>
  <si>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</si>
  <si>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</si>
  <si>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</si>
  <si>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</si>
  <si>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</si>
  <si>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</si>
  <si>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</si>
  <si>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</si>
  <si>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</si>
  <si>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</si>
  <si>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</si>
  <si>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</si>
  <si>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</si>
  <si>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</si>
  <si>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</si>
  <si>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</si>
  <si>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</si>
  <si>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</si>
  <si>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</si>
  <si>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</si>
  <si>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</si>
  <si>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</si>
  <si>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</si>
  <si>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</si>
  <si>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</si>
  <si>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</si>
  <si>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</si>
  <si>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</si>
  <si>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</si>
  <si>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</si>
  <si>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</si>
  <si>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</si>
  <si>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</si>
  <si>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</si>
  <si>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</si>
  <si>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</si>
  <si>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</si>
  <si>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</si>
  <si>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</si>
  <si>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</si>
  <si>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</si>
  <si>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</si>
  <si>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</si>
  <si>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</si>
  <si>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</si>
  <si>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</si>
  <si>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</si>
  <si>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</si>
  <si>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</si>
  <si>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</si>
  <si>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</si>
  <si>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</si>
  <si>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</si>
  <si>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</si>
  <si>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</si>
  <si>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</si>
  <si>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</si>
  <si>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</si>
  <si>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</si>
  <si>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</si>
  <si>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</si>
  <si>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</si>
  <si>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</si>
  <si>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</si>
  <si>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</si>
  <si>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</si>
  <si>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</si>
  <si>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</si>
  <si>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</si>
  <si>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</si>
  <si>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</si>
  <si>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</si>
  <si>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</si>
  <si>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</si>
  <si>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</si>
  <si>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</si>
  <si>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</si>
  <si>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</si>
  <si>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</si>
  <si>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</si>
  <si>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</si>
  <si>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</si>
  <si>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</si>
  <si>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</si>
  <si>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</si>
  <si>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</si>
  <si>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</si>
  <si>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</si>
  <si>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</si>
  <si>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</si>
  <si>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</si>
  <si>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</si>
  <si>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</si>
  <si>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</si>
  <si>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</si>
  <si>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</si>
  <si>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</si>
  <si>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</si>
  <si>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</si>
  <si>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</si>
  <si>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</si>
  <si>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</si>
  <si>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</si>
  <si>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</si>
  <si>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</si>
  <si>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</si>
  <si>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</si>
  <si>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</si>
  <si>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</si>
  <si>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</si>
  <si>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</si>
  <si>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</si>
  <si>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</si>
  <si>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</si>
  <si>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</si>
  <si>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</si>
  <si>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</si>
  <si>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</si>
  <si>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</si>
  <si>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</si>
  <si>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</si>
  <si>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</si>
  <si>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</si>
  <si>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</si>
  <si>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</si>
  <si>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</si>
  <si>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</si>
  <si>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</si>
  <si>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</si>
  <si>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</si>
  <si>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</si>
  <si>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</si>
  <si>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</si>
  <si>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</si>
  <si>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</si>
  <si>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</si>
  <si>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</si>
  <si>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</si>
  <si>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</si>
  <si>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</si>
  <si>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</si>
  <si>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</si>
  <si>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</si>
  <si>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</si>
  <si>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</si>
  <si>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</si>
  <si>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</si>
  <si>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</si>
  <si>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</si>
  <si>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</si>
  <si>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</si>
  <si>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</si>
  <si>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</si>
  <si>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</si>
  <si>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</si>
  <si>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</si>
  <si>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</si>
  <si>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</si>
  <si>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</si>
  <si>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</si>
  <si>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</si>
  <si>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</si>
  <si>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</si>
  <si>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</si>
  <si>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</si>
  <si>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</si>
  <si>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</si>
  <si>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</si>
  <si>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</si>
  <si>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</si>
  <si>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</si>
  <si>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</si>
  <si>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</si>
  <si>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</si>
  <si>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</si>
  <si>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</si>
  <si>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</si>
  <si>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</si>
  <si>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</si>
  <si>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</si>
  <si>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</si>
  <si>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</si>
  <si>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</si>
  <si>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</si>
  <si>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</si>
  <si>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</si>
  <si>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</si>
  <si>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</si>
  <si>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</si>
  <si>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</si>
  <si>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</si>
  <si>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</si>
  <si>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</si>
  <si>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</si>
  <si>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</si>
  <si>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</si>
  <si>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</si>
  <si>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</si>
  <si>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</si>
  <si>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</si>
  <si>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</si>
  <si>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</si>
  <si>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</si>
  <si>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</si>
  <si>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</si>
  <si>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</si>
  <si>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</si>
  <si>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</si>
  <si>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</si>
  <si>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</si>
  <si>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</si>
  <si>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</si>
  <si>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</si>
  <si>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</si>
  <si>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</si>
  <si>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</si>
  <si>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</si>
  <si>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</si>
  <si>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</si>
  <si>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</si>
  <si>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</si>
  <si>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</si>
  <si>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</si>
  <si>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</si>
  <si>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</si>
  <si>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</si>
  <si>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</si>
  <si>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</si>
  <si>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</si>
  <si>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</si>
  <si>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</si>
  <si>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</si>
  <si>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</si>
  <si>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</si>
  <si>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</si>
  <si>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</si>
  <si>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</si>
  <si>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</si>
  <si>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</si>
  <si>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</si>
  <si>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</si>
  <si>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</si>
  <si>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</si>
  <si>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</si>
  <si>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</si>
  <si>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</si>
  <si>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</si>
  <si>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</si>
  <si>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</si>
  <si>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</si>
  <si>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</si>
  <si>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</si>
  <si>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</si>
  <si>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</si>
  <si>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</si>
  <si>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</si>
  <si>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</si>
  <si>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</si>
  <si>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</si>
  <si>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</si>
  <si>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</si>
  <si>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</si>
  <si>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</si>
  <si>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</si>
  <si>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</si>
  <si>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</si>
  <si>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</si>
  <si>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</si>
  <si>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</si>
  <si>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</si>
  <si>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</si>
  <si>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</si>
  <si>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</si>
  <si>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</si>
  <si>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</si>
  <si>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</si>
  <si>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</si>
  <si>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</si>
  <si>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</si>
  <si>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</si>
  <si>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</si>
  <si>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</si>
  <si>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</si>
  <si>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</si>
  <si>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</si>
  <si>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</si>
  <si>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</si>
  <si>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</si>
  <si>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</si>
  <si>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</si>
  <si>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</si>
  <si>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</si>
  <si>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</si>
  <si>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</si>
  <si>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</si>
  <si>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</si>
  <si>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</si>
  <si>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</si>
  <si>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</si>
  <si>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</si>
  <si>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</si>
  <si>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</si>
  <si>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</si>
  <si>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</si>
  <si>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</si>
  <si>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</si>
  <si>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</si>
  <si>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</si>
  <si>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</si>
  <si>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</si>
  <si>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</si>
  <si>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</si>
  <si>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</si>
  <si>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</si>
  <si>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</si>
  <si>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</si>
  <si>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</si>
  <si>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</si>
  <si>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</si>
  <si>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</si>
  <si>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</si>
  <si>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</si>
  <si>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</si>
  <si>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</si>
  <si>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</si>
  <si>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</si>
  <si>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</si>
  <si>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</si>
  <si>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</si>
  <si>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</si>
  <si>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</si>
  <si>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</si>
  <si>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</si>
  <si>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</si>
  <si>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</si>
  <si>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</si>
  <si>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</si>
  <si>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</si>
  <si>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</si>
  <si>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</si>
  <si>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</si>
  <si>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</si>
  <si>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</si>
  <si>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</si>
  <si>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</si>
  <si>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</si>
  <si>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</si>
  <si>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</si>
  <si>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</si>
  <si>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</si>
  <si>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</si>
  <si>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</si>
  <si>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</si>
  <si>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</si>
  <si>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</si>
  <si>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</si>
  <si>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</si>
  <si>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</si>
  <si>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</si>
  <si>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</si>
  <si>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</si>
  <si>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</si>
  <si>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</si>
  <si>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</si>
  <si>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</si>
  <si>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</si>
  <si>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</si>
  <si>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</si>
  <si>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</si>
  <si>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</si>
  <si>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</si>
  <si>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</si>
  <si>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</si>
  <si>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</si>
  <si>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</si>
  <si>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</si>
  <si>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</si>
  <si>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</si>
  <si>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</si>
  <si>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</si>
  <si>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</si>
  <si>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</si>
  <si>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</si>
  <si>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</si>
  <si>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</si>
  <si>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</si>
  <si>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</si>
  <si>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</si>
  <si>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</si>
  <si>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</si>
  <si>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</si>
  <si>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</si>
  <si>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</si>
  <si>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</si>
  <si>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</si>
  <si>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</si>
  <si>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</si>
  <si>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</si>
  <si>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</si>
  <si>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</si>
  <si>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</si>
  <si>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</si>
  <si>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</si>
  <si>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</si>
  <si>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</si>
  <si>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</si>
  <si>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</si>
  <si>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</si>
  <si>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</si>
  <si>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</si>
  <si>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</si>
  <si>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</si>
  <si>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</si>
  <si>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</si>
  <si>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</si>
  <si>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</si>
  <si>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</si>
  <si>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</si>
  <si>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</si>
  <si>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</si>
  <si>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</si>
  <si>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</si>
  <si>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</si>
  <si>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</si>
  <si>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</si>
  <si>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</si>
  <si>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</si>
  <si>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</si>
  <si>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</si>
  <si>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</si>
  <si>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</si>
  <si>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</si>
  <si>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</si>
  <si>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</si>
  <si>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</si>
  <si>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</si>
  <si>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</si>
  <si>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</si>
  <si>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</si>
  <si>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</si>
  <si>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</si>
  <si>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</si>
  <si>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</si>
  <si>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</si>
  <si>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</si>
  <si>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</si>
  <si>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</si>
  <si>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</si>
  <si>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</si>
  <si>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</si>
  <si>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</si>
  <si>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</si>
  <si>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</si>
  <si>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</si>
  <si>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</si>
  <si>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</si>
  <si>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</si>
  <si>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</si>
  <si>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</si>
  <si>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</si>
  <si>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</si>
  <si>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</si>
  <si>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</si>
  <si>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</si>
  <si>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</si>
  <si>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</si>
  <si>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</si>
  <si>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</si>
  <si>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</si>
  <si>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</si>
  <si>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</si>
  <si>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</si>
  <si>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</si>
  <si>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</si>
  <si>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</si>
  <si>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</si>
  <si>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</si>
  <si>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</si>
  <si>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</si>
  <si>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</si>
  <si>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</si>
  <si>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</si>
  <si>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</si>
  <si>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</si>
  <si>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</si>
  <si>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</si>
  <si>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</si>
  <si>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</si>
  <si>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</si>
  <si>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</si>
  <si>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</si>
  <si>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</si>
  <si>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</si>
  <si>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</si>
  <si>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</si>
  <si>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</si>
  <si>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</si>
  <si>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</si>
  <si>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</si>
  <si>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</si>
  <si>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</si>
  <si>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</si>
  <si>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</si>
  <si>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</si>
  <si>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</si>
  <si>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</si>
  <si>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</si>
  <si>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</si>
  <si>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</si>
  <si>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</si>
  <si>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</si>
  <si>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</si>
  <si>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</si>
  <si>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</si>
  <si>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</si>
  <si>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</si>
  <si>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</si>
  <si>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</si>
  <si>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</si>
  <si>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</si>
  <si>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</si>
  <si>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</si>
  <si>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</si>
  <si>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</si>
  <si>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</si>
  <si>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</si>
  <si>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</si>
  <si>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</si>
  <si>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</si>
  <si>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</si>
  <si>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</si>
  <si>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</si>
  <si>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</si>
  <si>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</si>
  <si>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</si>
  <si>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</si>
  <si>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</si>
  <si>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</si>
  <si>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</si>
  <si>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</si>
  <si>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</si>
  <si>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</si>
  <si>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</si>
  <si>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</si>
  <si>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</si>
  <si>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</si>
  <si>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</si>
  <si>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</si>
  <si>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</si>
  <si>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</si>
  <si>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</si>
  <si>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</si>
  <si>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</si>
  <si>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</si>
  <si>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</si>
  <si>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</si>
  <si>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</si>
  <si>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</si>
  <si>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</si>
  <si>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</si>
  <si>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</si>
  <si>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</si>
  <si>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</si>
  <si>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</si>
  <si>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</si>
  <si>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</si>
  <si>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</si>
  <si>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</si>
  <si>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</si>
  <si>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</si>
  <si>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</si>
  <si>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</si>
  <si>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</si>
  <si>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</si>
  <si>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</si>
  <si>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</si>
  <si>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</si>
  <si>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</si>
  <si>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</si>
  <si>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</si>
  <si>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</si>
  <si>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</si>
  <si>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</si>
  <si>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</si>
  <si>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</si>
  <si>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</si>
  <si>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</si>
  <si>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</si>
  <si>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</si>
  <si>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</si>
  <si>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</si>
  <si>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</si>
  <si>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</si>
  <si>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</si>
  <si>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</si>
  <si>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</si>
  <si>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</si>
  <si>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</si>
  <si>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</si>
  <si>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</si>
  <si>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</si>
  <si>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</si>
  <si>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</si>
  <si>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</si>
  <si>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</si>
  <si>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</si>
  <si>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</si>
  <si>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</si>
  <si>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</si>
  <si>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</si>
  <si>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</si>
  <si>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</si>
  <si>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</si>
  <si>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</si>
  <si>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</si>
  <si>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</si>
  <si>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</si>
  <si>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</si>
  <si>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</si>
  <si>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</si>
  <si>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</si>
  <si>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</si>
  <si>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</si>
  <si>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</si>
  <si>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</si>
  <si>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</si>
  <si>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</si>
  <si>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</si>
  <si>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</si>
  <si>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</si>
  <si>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</si>
  <si>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</si>
  <si>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</si>
  <si>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</si>
  <si>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</si>
  <si>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</si>
  <si>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</si>
  <si>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</si>
  <si>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</si>
  <si>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</si>
  <si>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</si>
  <si>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</si>
  <si>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</si>
  <si>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</si>
  <si>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</si>
  <si>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</si>
  <si>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</si>
  <si>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</si>
  <si>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</si>
  <si>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</si>
  <si>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</si>
  <si>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</si>
  <si>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</si>
  <si>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</si>
  <si>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</si>
  <si>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</si>
  <si>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</si>
  <si>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</si>
  <si>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</si>
  <si>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</si>
  <si>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</si>
  <si>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</si>
  <si>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</si>
  <si>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</si>
  <si>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</si>
  <si>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</si>
  <si>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</si>
  <si>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</si>
  <si>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</si>
  <si>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</si>
  <si>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</si>
  <si>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</si>
  <si>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</si>
  <si>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</si>
  <si>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</si>
  <si>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</si>
  <si>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</si>
  <si>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</si>
  <si>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</si>
  <si>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</si>
  <si>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</si>
  <si>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</si>
  <si>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</si>
  <si>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</si>
  <si>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</si>
  <si>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</si>
  <si>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</si>
  <si>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</si>
  <si>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</si>
  <si>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</si>
  <si>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</si>
  <si>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</si>
  <si>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</si>
  <si>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</si>
  <si>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</si>
  <si>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</si>
  <si>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</si>
  <si>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</si>
  <si>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</si>
  <si>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</si>
  <si>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</si>
  <si>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</si>
  <si>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</si>
  <si>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</si>
  <si>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</si>
  <si>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</si>
  <si>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</si>
  <si>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</si>
  <si>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</si>
  <si>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</si>
  <si>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</si>
  <si>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</si>
  <si>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</si>
  <si>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</si>
  <si>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</si>
  <si>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</si>
  <si>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</si>
  <si>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</si>
  <si>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</si>
  <si>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</si>
  <si>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</si>
  <si>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</si>
  <si>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</si>
  <si>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</si>
  <si>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</si>
  <si>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</si>
  <si>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</si>
  <si>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</si>
  <si>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</si>
  <si>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</si>
  <si>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</si>
  <si>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</si>
  <si>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</si>
  <si>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</si>
  <si>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</si>
  <si>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</si>
  <si>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</si>
  <si>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</si>
  <si>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</si>
  <si>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</si>
  <si>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</si>
  <si>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</si>
  <si>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</si>
  <si>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</si>
  <si>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</si>
  <si>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</si>
  <si>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</si>
  <si>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</si>
  <si>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</si>
  <si>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</si>
  <si>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</si>
  <si>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</si>
  <si>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</si>
  <si>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</si>
  <si>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</si>
  <si>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</si>
  <si>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</si>
  <si>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</si>
  <si>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</si>
  <si>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</si>
  <si>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</si>
  <si>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</si>
  <si>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</si>
  <si>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</si>
  <si>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</si>
  <si>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</si>
  <si>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</si>
  <si>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</si>
  <si>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</si>
  <si>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</si>
  <si>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</si>
  <si>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</si>
  <si>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</si>
  <si>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</si>
  <si>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</si>
  <si>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</si>
  <si>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</si>
  <si>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</si>
  <si>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</si>
  <si>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</si>
  <si>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</si>
  <si>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</si>
  <si>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</si>
  <si>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</si>
  <si>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</si>
  <si>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</si>
  <si>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</si>
  <si>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</si>
  <si>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</si>
  <si>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</si>
  <si>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</si>
  <si>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</si>
  <si>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</si>
  <si>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</si>
  <si>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</si>
  <si>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</si>
  <si>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</si>
  <si>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</si>
  <si>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</si>
  <si>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</si>
  <si>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</si>
  <si>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</si>
  <si>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</si>
  <si>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</si>
  <si>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</si>
  <si>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</si>
  <si>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</si>
  <si>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</si>
  <si>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</si>
  <si>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</si>
  <si>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</si>
  <si>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</si>
  <si>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</si>
  <si>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</si>
  <si>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</si>
  <si>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</si>
  <si>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</si>
  <si>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</si>
  <si>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</si>
  <si>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</si>
  <si>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</si>
  <si>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</si>
  <si>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</si>
  <si>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</si>
  <si>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</si>
  <si>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</si>
  <si>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</si>
  <si>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</si>
  <si>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</si>
  <si>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</si>
  <si>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</si>
  <si>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</si>
  <si>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</si>
  <si>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</si>
  <si>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</si>
  <si>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</si>
  <si>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</si>
  <si>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</si>
  <si>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</si>
  <si>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</si>
  <si>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</si>
  <si>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</si>
  <si>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</si>
  <si>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</si>
  <si>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</si>
  <si>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</si>
  <si>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</si>
  <si>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</si>
  <si>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</si>
  <si>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</si>
  <si>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</si>
  <si>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</si>
  <si>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</si>
  <si>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</si>
  <si>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</si>
  <si>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</si>
  <si>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</si>
  <si>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</si>
  <si>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</si>
  <si>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</si>
  <si>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</si>
  <si>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</si>
  <si>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</si>
  <si>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</si>
  <si>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</si>
  <si>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</si>
  <si>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</si>
  <si>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</si>
  <si>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</si>
  <si>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</si>
  <si>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</si>
  <si>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</si>
  <si>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</si>
  <si>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</si>
  <si>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</si>
  <si>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</si>
  <si>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</si>
  <si>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</si>
  <si>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</si>
  <si>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</si>
  <si>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</si>
  <si>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</si>
  <si>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</si>
  <si>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</si>
  <si>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</si>
  <si>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</si>
  <si>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</si>
  <si>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</si>
  <si>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</si>
  <si>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</si>
  <si>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</si>
  <si>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</si>
  <si>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</si>
  <si>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</si>
  <si>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</si>
  <si>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</si>
  <si>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</si>
  <si>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</si>
  <si>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</si>
  <si>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</si>
  <si>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</si>
  <si>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</si>
  <si>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</si>
  <si>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</si>
  <si>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</si>
  <si>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</si>
  <si>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</si>
  <si>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</si>
  <si>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</si>
  <si>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</si>
  <si>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</si>
  <si>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</si>
  <si>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</si>
  <si>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</si>
  <si>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</si>
  <si>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</si>
  <si>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</si>
  <si>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</si>
  <si>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</si>
  <si>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</si>
  <si>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</si>
  <si>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</si>
  <si>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</si>
  <si>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</si>
  <si>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</si>
  <si>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</si>
  <si>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</si>
  <si>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</si>
  <si>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</si>
  <si>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</si>
  <si>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</si>
  <si>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</si>
  <si>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</si>
  <si>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</si>
  <si>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</si>
  <si>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</si>
  <si>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</si>
  <si>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</si>
  <si>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</si>
  <si>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</si>
  <si>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</si>
  <si>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</si>
  <si>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</si>
  <si>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</si>
  <si>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</si>
  <si>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</si>
  <si>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</si>
  <si>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</si>
  <si>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</si>
  <si>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</si>
  <si>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</si>
  <si>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</si>
  <si>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</si>
  <si>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</si>
  <si>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</si>
  <si>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</si>
  <si>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</si>
  <si>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</si>
  <si>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</si>
  <si>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</si>
  <si>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</si>
  <si>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</si>
  <si>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</si>
  <si>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</si>
  <si>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</si>
  <si>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</si>
  <si>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</si>
  <si>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</si>
  <si>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</si>
  <si>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</si>
  <si>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</si>
  <si>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</si>
  <si>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</si>
  <si>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</si>
  <si>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</si>
  <si>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</si>
  <si>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</si>
  <si>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</si>
  <si>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</si>
  <si>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</si>
  <si>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</si>
  <si>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</si>
  <si>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</si>
  <si>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</si>
  <si>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</si>
  <si>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</si>
  <si>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</si>
  <si>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</si>
  <si>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</si>
  <si>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</si>
  <si>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</si>
  <si>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</si>
  <si>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</si>
  <si>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</si>
  <si>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</si>
  <si>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</si>
  <si>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</si>
  <si>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</si>
  <si>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</si>
  <si>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</si>
  <si>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</si>
  <si>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</si>
  <si>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</si>
  <si>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</si>
  <si>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</si>
  <si>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</si>
  <si>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</si>
  <si>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</si>
  <si>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</si>
  <si>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</si>
  <si>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</si>
  <si>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</si>
  <si>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</si>
  <si>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</si>
  <si>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</si>
  <si>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</si>
  <si>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</si>
  <si>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</si>
  <si>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</si>
  <si>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</si>
  <si>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</si>
  <si>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</si>
  <si>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</si>
  <si>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</si>
  <si>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</si>
  <si>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</si>
  <si>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</si>
  <si>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</si>
  <si>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</si>
  <si>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</si>
  <si>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</si>
  <si>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</si>
  <si>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</si>
  <si>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</si>
  <si>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</si>
  <si>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</si>
  <si>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</si>
  <si>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</si>
  <si>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</si>
  <si>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</si>
  <si>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</si>
  <si>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</si>
  <si>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</si>
  <si>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</si>
  <si>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</si>
  <si>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</si>
  <si>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</si>
  <si>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</si>
  <si>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</si>
  <si>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</si>
  <si>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</si>
  <si>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</si>
  <si>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</si>
  <si>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</si>
  <si>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</si>
  <si>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</si>
  <si>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</si>
  <si>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</si>
  <si>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</si>
  <si>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</si>
  <si>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</si>
  <si>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</si>
  <si>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</si>
  <si>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</si>
  <si>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</si>
  <si>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</si>
  <si>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</si>
  <si>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</si>
  <si>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</si>
  <si>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</si>
  <si>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</si>
  <si>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</si>
  <si>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</si>
  <si>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</si>
  <si>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</si>
  <si>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</si>
  <si>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</si>
  <si>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</si>
  <si>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</si>
  <si>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</si>
  <si>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</si>
  <si>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</si>
  <si>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</si>
  <si>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</si>
  <si>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</si>
  <si>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</si>
  <si>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</si>
  <si>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</si>
  <si>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</si>
  <si>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</si>
  <si>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</si>
  <si>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</si>
  <si>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</si>
  <si>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</si>
  <si>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</si>
  <si>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</si>
  <si>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</si>
  <si>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</si>
  <si>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</si>
  <si>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</si>
  <si>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</si>
  <si>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</si>
  <si>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</si>
  <si>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</si>
  <si>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</si>
  <si>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</si>
  <si>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</si>
  <si>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</si>
  <si>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</si>
  <si>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</si>
  <si>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</si>
  <si>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</si>
  <si>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</si>
  <si>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</si>
  <si>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</si>
  <si>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</si>
  <si>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</si>
  <si>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</si>
  <si>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</si>
  <si>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</si>
  <si>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</si>
  <si>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</si>
  <si>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</si>
  <si>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</si>
  <si>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</si>
  <si>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</si>
  <si>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</si>
  <si>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</si>
  <si>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</si>
  <si>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</si>
  <si>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</si>
  <si>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</si>
  <si>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</si>
  <si>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</si>
  <si>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</si>
  <si>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</si>
  <si>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</si>
  <si>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</si>
  <si>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</si>
  <si>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</si>
  <si>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</si>
  <si>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</si>
  <si>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</si>
  <si>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</si>
  <si>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</si>
  <si>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</si>
  <si>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</si>
  <si>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</si>
  <si>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</si>
  <si>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</si>
  <si>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</si>
  <si>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</si>
  <si>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</si>
  <si>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</si>
  <si>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</si>
  <si>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</si>
  <si>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</si>
  <si>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</si>
  <si>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</si>
  <si>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</si>
  <si>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</si>
  <si>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</si>
  <si>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</si>
  <si>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</si>
  <si>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</si>
  <si>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</si>
  <si>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</si>
  <si>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</si>
  <si>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</si>
  <si>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</si>
  <si>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</si>
  <si>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</si>
  <si>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</si>
  <si>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</si>
  <si>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</si>
  <si>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</si>
  <si>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</si>
  <si>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</si>
  <si>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</si>
  <si>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</si>
  <si>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</si>
  <si>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</si>
  <si>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</si>
  <si>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</si>
  <si>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</si>
  <si>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</si>
  <si>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</si>
  <si>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</si>
  <si>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</si>
  <si>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</si>
  <si>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</si>
  <si>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</si>
  <si>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</si>
  <si>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</si>
  <si>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</si>
  <si>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</si>
  <si>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</si>
  <si>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</si>
  <si>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</si>
  <si>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</si>
  <si>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</si>
  <si>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</si>
  <si>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</si>
  <si>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</si>
  <si>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</si>
  <si>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</si>
  <si>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</si>
  <si>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</si>
  <si>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</si>
  <si>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</si>
  <si>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</si>
  <si>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</si>
  <si>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</si>
  <si>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</si>
  <si>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</si>
  <si>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</si>
  <si>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</si>
  <si>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</si>
  <si>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</si>
  <si>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</si>
  <si>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</si>
  <si>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</si>
  <si>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</si>
  <si>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</si>
  <si>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</si>
  <si>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</si>
  <si>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</si>
  <si>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</si>
  <si>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</si>
  <si>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</si>
  <si>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</si>
  <si>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</si>
  <si>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</si>
  <si>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</si>
  <si>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</si>
  <si>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</si>
  <si>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</si>
  <si>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</si>
  <si>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</si>
  <si>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</si>
  <si>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</si>
  <si>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</si>
  <si>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</si>
  <si>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</si>
  <si>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</si>
  <si>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</si>
  <si>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</si>
  <si>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</si>
  <si>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</si>
  <si>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</si>
  <si>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</si>
  <si>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</si>
  <si>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</si>
  <si>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</si>
  <si>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</si>
  <si>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</si>
  <si>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</si>
  <si>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</si>
  <si>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</si>
  <si>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</si>
  <si>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</si>
  <si>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</si>
  <si>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</si>
  <si>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</si>
  <si>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</si>
  <si>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</si>
  <si>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</si>
  <si>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</si>
  <si>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</si>
  <si>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</si>
  <si>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</si>
  <si>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</si>
  <si>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</si>
  <si>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</si>
  <si>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</si>
  <si>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</si>
  <si>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</si>
  <si>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</si>
  <si>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</si>
  <si>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</si>
  <si>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</si>
  <si>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</si>
  <si>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</si>
  <si>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</si>
  <si>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</si>
  <si>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</si>
  <si>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</si>
  <si>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</si>
  <si>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</si>
  <si>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</si>
  <si>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</si>
  <si>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</si>
  <si>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</si>
  <si>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</si>
  <si>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</si>
  <si>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</si>
  <si>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</si>
  <si>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</si>
  <si>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</si>
  <si>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</si>
  <si>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</si>
  <si>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</si>
  <si>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</si>
  <si>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</si>
  <si>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</si>
  <si>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</si>
  <si>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</si>
  <si>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</si>
  <si>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</si>
  <si>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</si>
  <si>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</si>
  <si>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</si>
  <si>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</si>
  <si>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</si>
  <si>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</si>
  <si>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</si>
  <si>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</si>
  <si>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</si>
  <si>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</si>
  <si>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</si>
  <si>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</si>
  <si>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</si>
  <si>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</si>
  <si>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</si>
  <si>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</si>
  <si>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</si>
  <si>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</si>
  <si>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</si>
  <si>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</si>
  <si>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</si>
  <si>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</si>
  <si>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</si>
  <si>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</si>
  <si>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</si>
  <si>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</si>
  <si>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</si>
  <si>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</si>
  <si>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</si>
  <si>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</si>
  <si>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</si>
  <si>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</si>
  <si>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</si>
  <si>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</si>
  <si>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</si>
  <si>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</si>
  <si>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</si>
  <si>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</si>
  <si>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</si>
  <si>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</si>
  <si>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</si>
  <si>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</si>
  <si>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</si>
  <si>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</si>
  <si>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</si>
  <si>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</si>
  <si>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</si>
  <si>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</si>
  <si>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</si>
  <si>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</si>
  <si>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</si>
  <si>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</si>
  <si>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</si>
  <si>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</si>
  <si>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</si>
  <si>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</si>
  <si>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</si>
  <si>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</si>
  <si>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</si>
  <si>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</si>
  <si>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</si>
  <si>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</si>
  <si>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</si>
  <si>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</si>
  <si>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</si>
  <si>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</si>
  <si>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</si>
  <si>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</si>
  <si>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</si>
  <si>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</si>
  <si>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</si>
  <si>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</si>
  <si>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</si>
  <si>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</si>
  <si>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</si>
  <si>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</si>
  <si>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</si>
  <si>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</si>
  <si>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</si>
  <si>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</si>
  <si>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</si>
  <si>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</si>
  <si>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</si>
  <si>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</si>
  <si>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</si>
  <si>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</si>
  <si>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</si>
  <si>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</si>
  <si>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</si>
  <si>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</si>
  <si>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</si>
  <si>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</si>
  <si>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</si>
  <si>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</si>
  <si>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</si>
  <si>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</si>
  <si>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</si>
  <si>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</si>
  <si>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</si>
  <si>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</si>
  <si>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</si>
  <si>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</si>
  <si>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</si>
  <si>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</si>
  <si>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</si>
  <si>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</si>
  <si>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</si>
  <si>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</si>
  <si>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</si>
  <si>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</si>
  <si>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</si>
  <si>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</si>
  <si>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</si>
  <si>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</si>
  <si>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</si>
  <si>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</si>
  <si>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</si>
  <si>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</si>
  <si>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</si>
  <si>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</si>
  <si>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</si>
  <si>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</si>
  <si>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</si>
  <si>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</si>
  <si>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</si>
  <si>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</si>
  <si>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</si>
  <si>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</si>
  <si>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</si>
  <si>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</si>
  <si>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</si>
  <si>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</si>
  <si>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</si>
  <si>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</si>
  <si>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</si>
  <si>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</si>
  <si>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</si>
  <si>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</si>
  <si>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</si>
  <si>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</si>
  <si>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</si>
  <si>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</si>
  <si>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</si>
  <si>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</si>
  <si>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</si>
  <si>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</si>
  <si>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</si>
  <si>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</si>
  <si>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</si>
  <si>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</si>
  <si>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</si>
  <si>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</si>
  <si>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</si>
  <si>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</si>
  <si>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</si>
  <si>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</si>
  <si>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</si>
  <si>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</si>
  <si>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</si>
  <si>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</si>
  <si>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</si>
  <si>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</si>
  <si>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</si>
  <si>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</si>
  <si>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</si>
  <si>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</si>
  <si>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</si>
  <si>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</si>
  <si>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</si>
  <si>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</si>
  <si>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</si>
  <si>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</si>
  <si>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</si>
  <si>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</si>
  <si>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</si>
  <si>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</si>
  <si>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</si>
  <si>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</si>
  <si>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</si>
  <si>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</si>
  <si>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</si>
  <si>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</si>
  <si>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</si>
  <si>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</si>
  <si>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</si>
  <si>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</si>
  <si>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</si>
  <si>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</si>
  <si>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</si>
  <si>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</si>
  <si>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</si>
  <si>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</si>
  <si>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</si>
  <si>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</si>
  <si>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</si>
  <si>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</si>
  <si>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</si>
  <si>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</si>
  <si>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</si>
  <si>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</si>
  <si>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</si>
  <si>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</si>
  <si>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</si>
  <si>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</si>
  <si>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</si>
  <si>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</si>
  <si>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</si>
  <si>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</si>
  <si>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</si>
  <si>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</si>
  <si>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</si>
  <si>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</si>
  <si>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</si>
  <si>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</si>
  <si>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</si>
  <si>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</si>
  <si>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</si>
  <si>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</si>
  <si>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</si>
  <si>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</si>
  <si>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</si>
  <si>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</si>
  <si>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</si>
  <si>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</si>
  <si>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</si>
  <si>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</si>
  <si>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</si>
  <si>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</si>
  <si>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</si>
  <si>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</si>
  <si>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</si>
  <si>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</si>
  <si>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</si>
  <si>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</si>
  <si>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</si>
  <si>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</si>
  <si>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</si>
  <si>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</si>
  <si>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</si>
  <si>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</si>
  <si>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</si>
  <si>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</si>
  <si>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</si>
  <si>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</si>
  <si>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</si>
  <si>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</si>
  <si>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</si>
  <si>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</si>
  <si>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</si>
  <si>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</si>
  <si>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</si>
  <si>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</si>
  <si>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</si>
  <si>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</si>
  <si>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</si>
  <si>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</si>
  <si>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</si>
  <si>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</si>
  <si>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</si>
  <si>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</si>
  <si>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</si>
  <si>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</si>
  <si>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</si>
  <si>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</si>
  <si>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</si>
  <si>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</si>
  <si>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</si>
  <si>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</si>
  <si>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</si>
  <si>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</si>
  <si>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</si>
  <si>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</si>
  <si>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</si>
  <si>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</si>
  <si>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</si>
  <si>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</si>
  <si>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</si>
  <si>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</si>
  <si>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</si>
  <si>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</si>
  <si>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</si>
  <si>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</si>
  <si>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</si>
  <si>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</si>
  <si>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</si>
  <si>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</si>
  <si>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</si>
  <si>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</si>
  <si>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</si>
  <si>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</si>
  <si>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</si>
  <si>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</si>
  <si>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</si>
  <si>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</si>
  <si>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</si>
  <si>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</si>
  <si>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</si>
  <si>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</si>
  <si>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</si>
  <si>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</si>
  <si>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</si>
  <si>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</si>
  <si>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</si>
  <si>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</si>
  <si>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</si>
  <si>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</si>
  <si>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</si>
  <si>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</si>
  <si>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</si>
  <si>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</si>
  <si>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</si>
  <si>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</si>
  <si>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</si>
  <si>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</si>
  <si>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</si>
  <si>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</si>
  <si>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</si>
  <si>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</si>
  <si>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</si>
  <si>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</si>
  <si>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</si>
  <si>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</si>
  <si>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</si>
  <si>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</si>
  <si>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</si>
  <si>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</si>
  <si>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</si>
  <si>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</si>
  <si>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</si>
  <si>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</si>
  <si>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</si>
  <si>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</si>
  <si>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</si>
  <si>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</si>
  <si>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</si>
  <si>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</si>
  <si>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</si>
  <si>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</si>
  <si>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</si>
  <si>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</si>
  <si>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</si>
  <si>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</si>
  <si>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</si>
  <si>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</si>
  <si>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</si>
  <si>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</si>
  <si>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</si>
  <si>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</si>
  <si>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</si>
  <si>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</si>
  <si>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</si>
  <si>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</si>
  <si>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</si>
  <si>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</si>
  <si>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</si>
  <si>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</si>
  <si>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</si>
  <si>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</si>
  <si>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</si>
  <si>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</si>
  <si>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</si>
  <si>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</si>
  <si>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</si>
  <si>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</si>
  <si>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</si>
  <si>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</si>
  <si>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</si>
  <si>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</si>
  <si>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</si>
  <si>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</si>
  <si>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</si>
  <si>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</si>
  <si>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</si>
  <si>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</si>
  <si>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</si>
  <si>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</si>
  <si>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</si>
  <si>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</si>
  <si>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</si>
  <si>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</si>
  <si>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</si>
  <si>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</si>
  <si>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</si>
  <si>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</si>
  <si>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</si>
  <si>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</si>
  <si>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</si>
  <si>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</si>
  <si>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</si>
  <si>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</si>
  <si>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</si>
  <si>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</si>
  <si>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</si>
  <si>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</si>
  <si>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</si>
  <si>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</si>
  <si>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</si>
  <si>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</si>
  <si>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</si>
  <si>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</si>
  <si>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</si>
  <si>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</si>
  <si>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</si>
  <si>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</si>
  <si>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</si>
  <si>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</si>
  <si>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</si>
  <si>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</si>
  <si>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</si>
  <si>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</si>
  <si>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</si>
  <si>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</si>
  <si>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</si>
  <si>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</si>
  <si>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</si>
  <si>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</si>
  <si>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</si>
  <si>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</si>
  <si>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</si>
  <si>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</si>
  <si>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</si>
  <si>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</si>
  <si>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</si>
  <si>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</si>
  <si>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</si>
  <si>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</si>
  <si>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</si>
  <si>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</si>
  <si>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</si>
  <si>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</si>
  <si>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</si>
  <si>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</si>
  <si>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</si>
  <si>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</si>
  <si>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</si>
  <si>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</si>
  <si>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</si>
  <si>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</si>
  <si>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</si>
  <si>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</si>
  <si>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</si>
  <si>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</si>
  <si>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</si>
  <si>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</si>
  <si>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</si>
  <si>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</si>
  <si>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</si>
  <si>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</si>
  <si>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</si>
  <si>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</si>
  <si>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</si>
  <si>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</si>
  <si>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</si>
  <si>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</si>
  <si>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</si>
  <si>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</si>
  <si>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</si>
  <si>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</si>
  <si>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</si>
  <si>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</si>
  <si>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</si>
  <si>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</si>
  <si>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</si>
  <si>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</si>
  <si>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</si>
  <si>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</si>
  <si>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</si>
  <si>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</si>
  <si>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</si>
  <si>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</si>
  <si>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</si>
  <si>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</si>
  <si>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</si>
  <si>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</si>
  <si>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</si>
  <si>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</si>
  <si>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</si>
  <si>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</si>
  <si>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</si>
  <si>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</si>
  <si>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</si>
  <si>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</si>
  <si>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</si>
  <si>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</si>
  <si>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</si>
  <si>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</si>
  <si>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</si>
  <si>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</si>
  <si>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</si>
  <si>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</si>
  <si>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</si>
  <si>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</si>
  <si>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</si>
  <si>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</si>
  <si>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</si>
  <si>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</si>
  <si>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</si>
  <si>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</si>
  <si>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</si>
  <si>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</si>
  <si>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</si>
  <si>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</si>
  <si>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</si>
  <si>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</si>
  <si>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</si>
  <si>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</si>
  <si>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</si>
  <si>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</si>
  <si>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</si>
  <si>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</si>
  <si>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</si>
  <si>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</si>
  <si>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</si>
  <si>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</si>
  <si>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</si>
  <si>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</si>
  <si>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</si>
  <si>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</si>
  <si>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</si>
  <si>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</si>
  <si>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</si>
  <si>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</si>
  <si>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</si>
  <si>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</si>
  <si>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</si>
  <si>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</si>
  <si>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</si>
  <si>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</si>
  <si>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</si>
  <si>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</si>
  <si>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</si>
  <si>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</si>
  <si>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</si>
  <si>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</si>
  <si>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</si>
  <si>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</si>
  <si>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</si>
  <si>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</si>
  <si>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</si>
  <si>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</si>
  <si>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</si>
  <si>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</si>
  <si>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</si>
  <si>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</si>
  <si>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</si>
  <si>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</si>
  <si>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</si>
  <si>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</si>
  <si>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</si>
  <si>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</si>
  <si>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</si>
  <si>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</si>
  <si>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</si>
  <si>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</si>
  <si>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</si>
  <si>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</si>
  <si>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</si>
  <si>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</si>
  <si>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</si>
  <si>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</si>
  <si>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</si>
  <si>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</si>
  <si>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</si>
  <si>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</si>
  <si>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</si>
  <si>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</si>
  <si>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</si>
  <si>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</si>
  <si>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</si>
  <si>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</si>
  <si>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</si>
  <si>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</si>
  <si>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</si>
  <si>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</si>
  <si>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</si>
  <si>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</si>
  <si>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</si>
  <si>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</si>
  <si>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</si>
  <si>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</si>
  <si>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</si>
  <si>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</si>
  <si>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</si>
  <si>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</si>
  <si>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</si>
  <si>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</si>
  <si>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</si>
  <si>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</si>
  <si>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</si>
  <si>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</si>
  <si>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</si>
  <si>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</si>
  <si>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</si>
  <si>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</si>
  <si>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</si>
  <si>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</si>
  <si>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</si>
  <si>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</si>
  <si>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</si>
  <si>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</si>
  <si>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</si>
  <si>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</si>
  <si>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</si>
  <si>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</si>
  <si>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</si>
  <si>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</si>
  <si>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</si>
  <si>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</si>
  <si>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</si>
  <si>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</si>
  <si>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</si>
  <si>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</si>
  <si>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</si>
  <si>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</si>
  <si>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</si>
  <si>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</si>
  <si>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</si>
  <si>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</si>
  <si>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</si>
  <si>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</si>
  <si>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</si>
  <si>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</si>
  <si>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</si>
  <si>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</si>
  <si>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</si>
  <si>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</si>
  <si>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</si>
  <si>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</si>
  <si>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</si>
  <si>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</si>
  <si>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</si>
  <si>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</si>
  <si>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</si>
  <si>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</si>
  <si>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</si>
  <si>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</si>
  <si>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</si>
  <si>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</si>
  <si>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</si>
  <si>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</si>
  <si>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</si>
  <si>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</si>
  <si>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</si>
  <si>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</si>
  <si>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</si>
  <si>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</si>
  <si>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</si>
  <si>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</si>
  <si>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</si>
  <si>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</si>
  <si>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</si>
  <si>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</si>
  <si>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</si>
  <si>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</si>
  <si>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</si>
  <si>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</si>
  <si>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</si>
  <si>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</si>
  <si>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</si>
  <si>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</si>
  <si>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</si>
  <si>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</si>
  <si>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</si>
  <si>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</si>
  <si>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</si>
  <si>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</si>
  <si>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</si>
  <si>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</si>
  <si>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</si>
  <si>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</si>
  <si>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</si>
  <si>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</si>
  <si>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</si>
  <si>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</si>
  <si>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</si>
  <si>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</si>
  <si>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</si>
  <si>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</si>
  <si>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</si>
  <si>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</si>
  <si>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</si>
  <si>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</si>
  <si>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</si>
  <si>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</si>
  <si>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</si>
  <si>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</si>
  <si>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</si>
  <si>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</si>
  <si>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</si>
  <si>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</si>
  <si>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</si>
  <si>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</si>
  <si>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</si>
  <si>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</si>
  <si>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</si>
  <si>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</si>
  <si>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</si>
  <si>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</si>
  <si>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</si>
  <si>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</si>
  <si>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</si>
  <si>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</si>
  <si>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</si>
  <si>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</si>
  <si>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</si>
  <si>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</si>
  <si>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</si>
  <si>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</si>
  <si>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</si>
  <si>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</si>
  <si>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</si>
  <si>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</si>
  <si>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</si>
  <si>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</si>
  <si>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</si>
  <si>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</si>
  <si>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</si>
  <si>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</si>
  <si>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</si>
  <si>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</si>
  <si>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</si>
  <si>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</si>
  <si>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</si>
  <si>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</si>
  <si>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</si>
  <si>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</si>
  <si>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</si>
  <si>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</si>
  <si>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</si>
  <si>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</si>
  <si>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</si>
  <si>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</si>
  <si>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</si>
  <si>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</si>
  <si>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</si>
  <si>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</si>
  <si>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</si>
  <si>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</si>
  <si>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</si>
  <si>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</si>
  <si>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</si>
  <si>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</si>
  <si>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</si>
  <si>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</si>
  <si>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</si>
  <si>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</si>
  <si>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</si>
  <si>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</si>
  <si>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</si>
  <si>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</si>
  <si>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</si>
  <si>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</si>
  <si>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</si>
  <si>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</si>
  <si>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</si>
  <si>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</si>
  <si>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</si>
  <si>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</si>
  <si>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</si>
  <si>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</si>
  <si>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</si>
  <si>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</si>
  <si>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</si>
  <si>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</si>
  <si>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</si>
  <si>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</si>
  <si>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</si>
  <si>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</si>
  <si>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</si>
  <si>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</si>
  <si>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</si>
  <si>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</si>
  <si>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</si>
  <si>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</si>
  <si>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</si>
  <si>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</si>
  <si>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</si>
  <si>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</si>
  <si>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</si>
  <si>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</si>
  <si>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</si>
  <si>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</si>
  <si>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</si>
  <si>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</si>
  <si>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</si>
  <si>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</si>
  <si>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</si>
  <si>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</si>
  <si>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</si>
  <si>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</si>
  <si>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</si>
  <si>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</si>
  <si>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</si>
  <si>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</si>
  <si>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</si>
  <si>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</si>
  <si>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</si>
  <si>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</si>
  <si>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</si>
  <si>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</si>
  <si>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</si>
  <si>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</si>
  <si>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</si>
  <si>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</si>
  <si>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</si>
  <si>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</si>
  <si>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</si>
  <si>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</si>
  <si>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</si>
  <si>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</si>
  <si>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</si>
  <si>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</si>
  <si>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</si>
  <si>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</si>
  <si>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</si>
  <si>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</si>
  <si>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</si>
  <si>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</si>
  <si>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</si>
  <si>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</si>
  <si>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</si>
  <si>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</si>
  <si>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</si>
  <si>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</si>
  <si>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</si>
  <si>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</si>
  <si>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</si>
  <si>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</si>
  <si>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</si>
  <si>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</si>
  <si>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</si>
  <si>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</si>
  <si>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</si>
  <si>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</si>
  <si>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</si>
  <si>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</si>
  <si>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</si>
  <si>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</si>
  <si>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</si>
  <si>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</si>
  <si>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</si>
  <si>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</si>
  <si>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</si>
  <si>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</si>
  <si>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</si>
  <si>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</si>
  <si>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</si>
  <si>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</si>
  <si>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</si>
  <si>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</si>
  <si>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</si>
  <si>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</si>
  <si>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</si>
  <si>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</si>
  <si>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</si>
  <si>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</si>
  <si>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</si>
  <si>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</si>
  <si>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</si>
  <si>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</si>
  <si>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</si>
  <si>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</si>
  <si>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</si>
  <si>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</si>
  <si>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</si>
  <si>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</si>
  <si>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</si>
  <si>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</si>
  <si>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</si>
  <si>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</si>
  <si>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</si>
  <si>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</si>
  <si>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</si>
  <si>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</si>
  <si>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</si>
  <si>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</si>
  <si>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</si>
  <si>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</si>
  <si>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</si>
  <si>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</si>
  <si>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</si>
  <si>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</si>
  <si>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</si>
  <si>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</si>
  <si>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</si>
  <si>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</si>
  <si>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</si>
  <si>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</si>
  <si>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</si>
  <si>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</si>
  <si>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</si>
  <si>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</si>
  <si>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</si>
  <si>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</si>
  <si>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</si>
  <si>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</si>
  <si>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</si>
  <si>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</si>
  <si>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</si>
  <si>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</si>
  <si>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</si>
  <si>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</si>
  <si>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</si>
  <si>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</si>
  <si>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</si>
  <si>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</si>
  <si>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</si>
  <si>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</si>
  <si>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</si>
  <si>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</si>
  <si>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</si>
  <si>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</si>
  <si>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</si>
  <si>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</si>
  <si>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</si>
  <si>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</si>
  <si>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</si>
  <si>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</si>
  <si>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</si>
  <si>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</si>
  <si>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</si>
  <si>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</si>
  <si>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</si>
  <si>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</si>
  <si>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</si>
  <si>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</si>
  <si>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</si>
  <si>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</si>
  <si>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</si>
  <si>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</si>
  <si>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</si>
  <si>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</si>
  <si>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</si>
  <si>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</si>
  <si>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</si>
  <si>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</si>
  <si>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</si>
  <si>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</si>
  <si>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</si>
  <si>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</si>
  <si>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</si>
  <si>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</si>
  <si>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</si>
  <si>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</si>
  <si>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</si>
  <si>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</si>
  <si>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</si>
  <si>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</si>
  <si>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</si>
  <si>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</si>
  <si>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</si>
  <si>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</si>
  <si>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</si>
  <si>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</si>
  <si>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</si>
  <si>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</si>
  <si>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</si>
  <si>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</si>
  <si>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</si>
  <si>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</si>
  <si>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</si>
  <si>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</si>
  <si>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</si>
  <si>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</si>
  <si>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</si>
  <si>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</si>
  <si>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</si>
  <si>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</si>
  <si>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</si>
  <si>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</si>
  <si>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</si>
  <si>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</si>
  <si>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</si>
  <si>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</si>
  <si>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</si>
  <si>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</si>
  <si>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</si>
  <si>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</si>
  <si>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</si>
  <si>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</si>
  <si>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</si>
  <si>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</si>
  <si>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</si>
  <si>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</si>
  <si>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</si>
  <si>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</si>
  <si>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</si>
  <si>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</si>
  <si>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</si>
  <si>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</si>
  <si>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</si>
  <si>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</si>
  <si>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</si>
  <si>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</si>
  <si>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</si>
  <si>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</si>
  <si>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</si>
  <si>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</si>
  <si>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</si>
  <si>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</si>
  <si>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</si>
  <si>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</si>
  <si>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</si>
  <si>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</si>
  <si>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</si>
  <si>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</si>
  <si>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</si>
  <si>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</si>
  <si>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</si>
  <si>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</si>
  <si>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</si>
  <si>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</si>
  <si>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</si>
  <si>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</si>
  <si>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</si>
  <si>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</si>
  <si>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</si>
  <si>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</si>
  <si>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</si>
  <si>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</si>
  <si>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</si>
  <si>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</si>
  <si>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</si>
  <si>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</si>
  <si>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</si>
  <si>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</si>
  <si>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</si>
  <si>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</si>
  <si>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</si>
  <si>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</si>
  <si>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</si>
  <si>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</si>
  <si>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</si>
  <si>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</si>
  <si>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</si>
  <si>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</si>
  <si>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</si>
  <si>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</si>
  <si>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</si>
  <si>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</si>
  <si>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</si>
  <si>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</si>
  <si>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</si>
  <si>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</si>
  <si>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</si>
  <si>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</si>
  <si>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</si>
  <si>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</si>
  <si>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</si>
  <si>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</si>
  <si>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</si>
  <si>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</si>
  <si>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</si>
  <si>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</si>
  <si>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</si>
  <si>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</si>
  <si>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</si>
  <si>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</si>
  <si>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</si>
  <si>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</si>
  <si>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</si>
  <si>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</si>
  <si>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</si>
  <si>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</si>
  <si>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</si>
  <si>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</si>
  <si>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</si>
  <si>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</si>
  <si>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</si>
  <si>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</si>
  <si>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</si>
  <si>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</si>
  <si>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</si>
  <si>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</si>
  <si>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</si>
  <si>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</si>
  <si>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</si>
  <si>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</si>
  <si>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</si>
  <si>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</si>
  <si>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</si>
  <si>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</si>
  <si>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</si>
  <si>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</si>
  <si>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</si>
  <si>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</si>
  <si>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</si>
  <si>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</si>
  <si>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</si>
  <si>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</si>
  <si>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</si>
  <si>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</si>
  <si>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</si>
  <si>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</si>
  <si>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</si>
  <si>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</si>
  <si>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</si>
  <si>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</si>
  <si>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</si>
  <si>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</si>
  <si>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</si>
  <si>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</si>
  <si>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</si>
  <si>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</si>
  <si>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</si>
  <si>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</si>
  <si>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</si>
  <si>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</si>
  <si>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</si>
  <si>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</si>
  <si>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</si>
  <si>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</si>
  <si>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</si>
  <si>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</si>
  <si>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</si>
  <si>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</si>
  <si>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</si>
  <si>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</si>
  <si>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</si>
  <si>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</si>
  <si>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</si>
  <si>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</si>
  <si>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</si>
  <si>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</si>
  <si>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</si>
  <si>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</si>
  <si>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</si>
  <si>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</si>
  <si>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</si>
  <si>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</si>
  <si>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</si>
  <si>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</si>
  <si>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</si>
  <si>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</si>
  <si>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</si>
  <si>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</si>
  <si>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</si>
  <si>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</si>
  <si>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</si>
  <si>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</si>
  <si>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</si>
  <si>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</si>
  <si>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</si>
  <si>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</si>
  <si>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</si>
  <si>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</si>
  <si>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</si>
  <si>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</si>
  <si>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</si>
  <si>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</si>
  <si>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</si>
  <si>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</si>
  <si>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</si>
  <si>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</si>
  <si>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</si>
  <si>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</si>
  <si>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</si>
  <si>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</si>
  <si>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</si>
  <si>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</si>
  <si>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</si>
  <si>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</si>
  <si>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</si>
  <si>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</si>
  <si>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</si>
  <si>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</si>
  <si>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</si>
  <si>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</si>
  <si>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</si>
  <si>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</si>
  <si>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</si>
  <si>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</si>
  <si>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</si>
  <si>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</si>
  <si>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</si>
  <si>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</si>
  <si>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</si>
  <si>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</si>
  <si>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</si>
  <si>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</si>
  <si>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</si>
  <si>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</si>
  <si>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</si>
  <si>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</si>
  <si>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</si>
  <si>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</si>
  <si>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</si>
  <si>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</si>
  <si>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</si>
  <si>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</si>
  <si>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</si>
  <si>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</si>
  <si>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</si>
  <si>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</si>
  <si>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</si>
  <si>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</si>
  <si>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</si>
  <si>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</si>
  <si>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</si>
  <si>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</si>
  <si>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</si>
  <si>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</si>
  <si>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</si>
  <si>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</si>
  <si>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</si>
  <si>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</si>
  <si>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</si>
  <si>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</si>
  <si>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</si>
  <si>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</si>
  <si>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</si>
  <si>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</si>
  <si>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</si>
  <si>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</si>
  <si>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</si>
  <si>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</si>
  <si>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</si>
  <si>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</si>
  <si>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</si>
  <si>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</si>
  <si>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</si>
  <si>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</si>
  <si>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</si>
  <si>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</si>
  <si>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</si>
  <si>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</si>
  <si>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</si>
  <si>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</si>
  <si>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</si>
  <si>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</si>
  <si>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</si>
  <si>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</si>
  <si>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</si>
  <si>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</si>
  <si>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</si>
  <si>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</si>
  <si>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</si>
  <si>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</si>
  <si>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</si>
  <si>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</si>
  <si>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</si>
  <si>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</si>
  <si>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</si>
  <si>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</si>
  <si>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</si>
  <si>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</si>
  <si>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</si>
  <si>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</si>
  <si>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</si>
  <si>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</si>
  <si>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</si>
  <si>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</si>
  <si>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</si>
  <si>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</si>
  <si>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</si>
  <si>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</si>
  <si>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</si>
  <si>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</si>
  <si>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</si>
  <si>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</si>
  <si>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</si>
  <si>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</si>
  <si>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</si>
  <si>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</si>
  <si>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</si>
  <si>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</si>
  <si>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</si>
  <si>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</si>
  <si>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</si>
  <si>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</si>
  <si>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</si>
  <si>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</si>
  <si>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</si>
  <si>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</si>
  <si>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</si>
  <si>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</si>
  <si>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</si>
  <si>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</si>
  <si>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</si>
  <si>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</si>
  <si>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</si>
  <si>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</si>
  <si>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</si>
  <si>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</si>
  <si>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</si>
  <si>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</si>
  <si>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</si>
  <si>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</si>
  <si>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</si>
  <si>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</si>
  <si>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</si>
  <si>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</si>
  <si>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</si>
  <si>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</si>
  <si>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</si>
  <si>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</si>
  <si>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</si>
  <si>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</si>
  <si>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</si>
  <si>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</si>
  <si>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</si>
  <si>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</si>
  <si>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</si>
  <si>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</si>
  <si>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</si>
  <si>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</si>
  <si>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</si>
  <si>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</si>
  <si>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</si>
  <si>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</si>
  <si>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</si>
  <si>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</si>
  <si>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</si>
  <si>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</si>
  <si>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</si>
  <si>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</si>
  <si>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</si>
  <si>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</si>
  <si>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</si>
  <si>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</si>
  <si>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</si>
  <si>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</si>
  <si>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</si>
  <si>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</si>
  <si>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</si>
  <si>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</si>
  <si>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</si>
  <si>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</si>
  <si>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</si>
  <si>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</si>
  <si>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</si>
  <si>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</si>
  <si>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</si>
  <si>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</si>
  <si>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</si>
  <si>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</si>
  <si>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</si>
  <si>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</si>
  <si>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</si>
  <si>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</si>
  <si>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</si>
  <si>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</si>
  <si>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</si>
  <si>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</si>
  <si>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</si>
  <si>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</si>
  <si>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</si>
  <si>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</si>
  <si>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</si>
  <si>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</si>
  <si>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</si>
  <si>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</si>
  <si>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</si>
  <si>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</si>
  <si>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</si>
  <si>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</si>
  <si>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</si>
  <si>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</si>
  <si>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</si>
  <si>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</si>
  <si>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</si>
  <si>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</si>
  <si>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</si>
  <si>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</si>
  <si>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</si>
  <si>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</si>
  <si>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</si>
  <si>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</si>
  <si>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</si>
  <si>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</si>
  <si>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</si>
  <si>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</si>
  <si>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</si>
  <si>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</si>
  <si>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</si>
  <si>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</si>
  <si>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</si>
  <si>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</si>
  <si>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</si>
  <si>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</si>
  <si>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</si>
  <si>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</si>
  <si>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</si>
  <si>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</si>
  <si>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</si>
  <si>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</si>
  <si>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</si>
  <si>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</si>
  <si>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</si>
  <si>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</si>
  <si>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</si>
  <si>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</si>
  <si>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</si>
  <si>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</si>
  <si>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</si>
  <si>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</si>
  <si>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</si>
  <si>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</si>
  <si>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</si>
  <si>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</si>
  <si>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</si>
  <si>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</si>
  <si>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</si>
  <si>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</si>
  <si>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</si>
  <si>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</si>
  <si>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</si>
  <si>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</si>
  <si>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</si>
  <si>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</si>
  <si>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</si>
  <si>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</si>
  <si>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</si>
  <si>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</si>
  <si>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</si>
  <si>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</si>
  <si>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</si>
  <si>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</si>
  <si>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</si>
  <si>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</si>
  <si>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</si>
  <si>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</si>
  <si>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</si>
  <si>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</si>
  <si>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</si>
  <si>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</si>
  <si>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</si>
  <si>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</si>
  <si>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</si>
  <si>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</si>
  <si>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</si>
  <si>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</si>
  <si>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</si>
  <si>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</si>
  <si>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</si>
  <si>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</si>
  <si>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</si>
  <si>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</si>
  <si>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</si>
  <si>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</si>
  <si>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</si>
  <si>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</si>
  <si>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</si>
  <si>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</si>
  <si>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</si>
  <si>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</si>
  <si>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</si>
  <si>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</si>
  <si>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</si>
  <si>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</si>
  <si>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</si>
  <si>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</si>
  <si>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</si>
  <si>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</si>
  <si>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</si>
  <si>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</si>
  <si>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</si>
  <si>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</si>
  <si>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</si>
  <si>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</si>
  <si>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</si>
  <si>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</si>
  <si>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</si>
  <si>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</si>
  <si>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</si>
  <si>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</si>
  <si>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</si>
  <si>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</si>
  <si>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</si>
  <si>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</si>
  <si>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</si>
  <si>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</si>
  <si>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</si>
  <si>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</si>
  <si>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</si>
  <si>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</si>
  <si>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</si>
  <si>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</si>
  <si>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</si>
  <si>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</si>
  <si>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</si>
  <si>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</si>
  <si>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</si>
  <si>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</si>
  <si>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</si>
  <si>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</si>
  <si>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</si>
  <si>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</si>
  <si>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</si>
  <si>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</si>
  <si>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</si>
  <si>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</si>
  <si>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</si>
  <si>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</si>
  <si>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</si>
  <si>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</si>
  <si>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</si>
  <si>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</si>
  <si>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</si>
  <si>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</si>
  <si>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</si>
  <si>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</si>
  <si>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</si>
  <si>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</si>
  <si>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</si>
  <si>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</si>
  <si>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</si>
  <si>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</si>
  <si>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</si>
  <si>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</si>
  <si>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</si>
  <si>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</si>
  <si>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</si>
  <si>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</si>
  <si>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</si>
  <si>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</si>
  <si>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</si>
  <si>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</si>
  <si>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</si>
  <si>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</si>
  <si>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</si>
  <si>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</si>
  <si>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</si>
  <si>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</si>
  <si>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</si>
  <si>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</si>
  <si>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</si>
  <si>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</si>
  <si>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</si>
  <si>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</si>
  <si>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</si>
  <si>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</si>
  <si>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</si>
  <si>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</si>
  <si>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</si>
  <si>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</si>
  <si>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</si>
  <si>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</si>
  <si>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</si>
  <si>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</si>
  <si>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</si>
  <si>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</si>
  <si>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</si>
  <si>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</si>
  <si>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</si>
  <si>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</si>
  <si>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</si>
  <si>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</si>
  <si>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</si>
  <si>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</si>
  <si>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</si>
  <si>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</si>
  <si>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</si>
  <si>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</si>
  <si>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</si>
  <si>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</si>
  <si>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</si>
  <si>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</si>
  <si>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</si>
  <si>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</si>
  <si>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</si>
  <si>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</si>
  <si>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</si>
  <si>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</si>
  <si>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</si>
  <si>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</si>
  <si>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</si>
  <si>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</si>
  <si>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</si>
  <si>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</si>
  <si>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</si>
  <si>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</si>
  <si>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</si>
  <si>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</si>
  <si>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</si>
  <si>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</si>
  <si>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</si>
  <si>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</si>
  <si>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</si>
  <si>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</si>
  <si>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</si>
  <si>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</si>
  <si>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</si>
  <si>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</si>
  <si>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</si>
  <si>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</si>
  <si>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</si>
  <si>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</si>
  <si>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</si>
  <si>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</si>
  <si>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</si>
  <si>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</si>
  <si>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</si>
  <si>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</si>
  <si>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</si>
  <si>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</si>
  <si>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</si>
  <si>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</si>
  <si>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</si>
  <si>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</si>
  <si>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</si>
  <si>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</si>
  <si>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</si>
  <si>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</si>
  <si>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</si>
  <si>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</si>
  <si>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</si>
  <si>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</si>
  <si>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</si>
  <si>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</si>
  <si>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</si>
  <si>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</si>
  <si>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</si>
  <si>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</si>
  <si>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</si>
  <si>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</si>
  <si>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</si>
  <si>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</si>
  <si>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</si>
  <si>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</si>
  <si>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</si>
  <si>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</si>
  <si>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</si>
  <si>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</si>
  <si>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</si>
  <si>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</si>
  <si>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</si>
  <si>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</si>
  <si>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</si>
  <si>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</si>
  <si>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</si>
  <si>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</si>
  <si>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</si>
  <si>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</si>
  <si>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</si>
  <si>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</si>
  <si>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</si>
  <si>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</si>
  <si>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</si>
  <si>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</si>
  <si>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</si>
  <si>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</si>
  <si>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</si>
  <si>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</si>
  <si>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</si>
  <si>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</si>
  <si>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</si>
  <si>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</si>
  <si>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</si>
  <si>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</si>
  <si>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</si>
  <si>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</si>
  <si>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</si>
  <si>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</si>
  <si>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</si>
  <si>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</si>
  <si>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</si>
  <si>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</si>
  <si>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</si>
  <si>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</si>
  <si>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</si>
  <si>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</si>
  <si>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</si>
  <si>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</si>
  <si>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</si>
  <si>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</si>
  <si>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</si>
  <si>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</si>
  <si>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</si>
  <si>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</si>
  <si>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</si>
  <si>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</si>
  <si>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</si>
  <si>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</si>
  <si>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</si>
  <si>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</si>
  <si>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</si>
  <si>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</si>
  <si>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</si>
  <si>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</si>
  <si>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</si>
  <si>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</si>
  <si>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</si>
  <si>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</si>
  <si>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</si>
  <si>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</si>
  <si>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</si>
  <si>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</si>
  <si>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</si>
  <si>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</si>
  <si>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</si>
  <si>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</si>
  <si>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</si>
  <si>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</si>
  <si>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</si>
  <si>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</si>
  <si>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</si>
  <si>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</si>
  <si>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</si>
  <si>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</si>
  <si>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</si>
  <si>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</si>
  <si>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</si>
  <si>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</si>
  <si>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</si>
  <si>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</si>
  <si>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</si>
  <si>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</si>
  <si>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</si>
  <si>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</si>
  <si>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</si>
  <si>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</si>
  <si>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</si>
  <si>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</si>
  <si>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</si>
  <si>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</si>
  <si>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</si>
  <si>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</si>
  <si>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</si>
  <si>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</si>
  <si>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</si>
  <si>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</si>
  <si>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</si>
  <si>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</si>
  <si>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</si>
  <si>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</si>
  <si>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</si>
  <si>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</si>
  <si>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</si>
  <si>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</si>
  <si>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</si>
  <si>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</si>
  <si>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</si>
  <si>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</si>
  <si>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</si>
  <si>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</si>
  <si>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</si>
  <si>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</si>
  <si>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</si>
  <si>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</si>
  <si>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</si>
  <si>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</si>
  <si>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</si>
  <si>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</si>
  <si>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</si>
  <si>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</si>
  <si>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</si>
  <si>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</si>
  <si>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</si>
  <si>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</si>
  <si>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</si>
  <si>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</si>
  <si>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</si>
  <si>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</si>
  <si>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</si>
  <si>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</si>
  <si>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</si>
  <si>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</si>
  <si>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</si>
  <si>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</si>
  <si>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</si>
  <si>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</si>
  <si>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</si>
  <si>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</si>
  <si>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</si>
  <si>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</si>
  <si>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</si>
  <si>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</si>
  <si>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</si>
  <si>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</si>
  <si>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</si>
  <si>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</si>
  <si>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</si>
  <si>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</si>
  <si>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</si>
  <si>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</si>
  <si>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</si>
  <si>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</si>
  <si>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</si>
  <si>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</si>
  <si>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</si>
  <si>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</si>
  <si>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</si>
  <si>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</si>
  <si>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</si>
  <si>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</si>
  <si>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</si>
  <si>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</si>
  <si>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</si>
  <si>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</si>
  <si>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</si>
  <si>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</si>
  <si>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</si>
  <si>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</si>
  <si>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</si>
  <si>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</si>
  <si>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</si>
  <si>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</si>
  <si>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</si>
  <si>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</si>
  <si>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</si>
  <si>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</si>
  <si>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</si>
  <si>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</si>
  <si>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</si>
  <si>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</si>
  <si>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</si>
  <si>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</si>
  <si>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</si>
  <si>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</si>
  <si>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</si>
  <si>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</si>
  <si>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</si>
  <si>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</si>
  <si>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</si>
  <si>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</si>
  <si>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</si>
  <si>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</si>
  <si>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</si>
  <si>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</si>
  <si>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</si>
  <si>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</si>
  <si>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</si>
  <si>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</si>
  <si>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</si>
  <si>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</si>
  <si>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</si>
  <si>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</si>
  <si>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</si>
  <si>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</si>
  <si>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</si>
  <si>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</si>
  <si>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</si>
  <si>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</si>
  <si>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</si>
  <si>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</si>
  <si>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</si>
  <si>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</si>
  <si>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</si>
  <si>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</si>
  <si>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</si>
  <si>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</si>
  <si>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</si>
  <si>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</si>
  <si>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</si>
  <si>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</si>
  <si>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</si>
  <si>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</si>
  <si>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</si>
  <si>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</si>
  <si>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</si>
  <si>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</si>
  <si>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</si>
  <si>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</si>
  <si>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</si>
  <si>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</si>
  <si>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</si>
  <si>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</si>
  <si>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</si>
  <si>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</si>
  <si>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</si>
  <si>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</si>
  <si>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</si>
  <si>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</si>
  <si>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</si>
  <si>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</si>
  <si>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</si>
  <si>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</si>
  <si>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</si>
  <si>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</si>
  <si>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</si>
  <si>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</si>
  <si>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</si>
  <si>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</si>
  <si>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</si>
  <si>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</si>
  <si>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</si>
  <si>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</si>
  <si>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</si>
  <si>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</si>
  <si>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</si>
  <si>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</si>
  <si>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</si>
  <si>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</si>
  <si>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</si>
  <si>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</si>
  <si>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</si>
  <si>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</si>
  <si>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</si>
  <si>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</si>
  <si>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</si>
  <si>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</si>
  <si>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</si>
  <si>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</si>
  <si>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</si>
  <si>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</si>
  <si>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</si>
  <si>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</si>
  <si>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</si>
  <si>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</si>
  <si>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</si>
  <si>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</si>
  <si>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</si>
  <si>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</si>
  <si>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</si>
  <si>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</si>
  <si>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</si>
  <si>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</si>
  <si>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</si>
  <si>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</si>
  <si>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</si>
  <si>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</si>
  <si>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</si>
  <si>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</si>
  <si>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</si>
  <si>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</si>
  <si>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</si>
  <si>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</si>
  <si>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</si>
  <si>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</si>
  <si>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</si>
  <si>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</si>
  <si>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</si>
  <si>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</si>
  <si>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</si>
  <si>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</si>
  <si>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</si>
  <si>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</si>
  <si>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</si>
  <si>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</si>
  <si>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</si>
  <si>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</si>
  <si>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</si>
  <si>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</si>
  <si>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</si>
  <si>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</si>
  <si>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</si>
  <si>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</si>
  <si>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</si>
  <si>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</si>
  <si>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</si>
  <si>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</si>
  <si>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</si>
  <si>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</si>
  <si>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</si>
  <si>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</si>
  <si>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</si>
  <si>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</si>
  <si>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</si>
  <si>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</si>
  <si>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</si>
  <si>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</si>
  <si>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</si>
  <si>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</si>
  <si>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</si>
  <si>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</si>
  <si>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</si>
  <si>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</si>
  <si>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</si>
  <si>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</si>
  <si>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</si>
  <si>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</si>
  <si>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</si>
  <si>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</si>
  <si>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</si>
  <si>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</si>
  <si>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</si>
  <si>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</si>
  <si>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</si>
  <si>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</si>
  <si>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</si>
  <si>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</si>
  <si>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</si>
  <si>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</si>
  <si>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</si>
  <si>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</si>
  <si>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</si>
  <si>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</si>
  <si>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</si>
  <si>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</si>
  <si>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</si>
  <si>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</si>
  <si>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</si>
  <si>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</si>
  <si>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</si>
  <si>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</si>
  <si>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</si>
  <si>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</si>
  <si>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</si>
  <si>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</si>
  <si>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</si>
  <si>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</si>
  <si>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</si>
  <si>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</si>
  <si>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</si>
  <si>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</si>
  <si>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</si>
  <si>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</si>
  <si>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</si>
  <si>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</si>
  <si>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</si>
  <si>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</si>
  <si>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</si>
  <si>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</si>
  <si>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</si>
  <si>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</si>
  <si>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</si>
  <si>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</si>
  <si>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</si>
  <si>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</si>
  <si>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</si>
  <si>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</si>
  <si>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</si>
  <si>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</si>
  <si>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</si>
  <si>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</si>
  <si>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</si>
  <si>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</si>
  <si>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</si>
  <si>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</si>
  <si>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</si>
  <si>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</si>
  <si>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</si>
  <si>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</si>
  <si>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</si>
  <si>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</si>
  <si>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</si>
  <si>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</si>
  <si>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</si>
  <si>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</si>
  <si>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</si>
  <si>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</si>
  <si>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</si>
  <si>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</si>
  <si>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</si>
  <si>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</si>
  <si>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</si>
  <si>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</si>
  <si>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</si>
  <si>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</si>
  <si>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</si>
  <si>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</si>
  <si>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</si>
  <si>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</si>
  <si>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</si>
  <si>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</si>
  <si>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</si>
  <si>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</si>
  <si>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</si>
  <si>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</si>
  <si>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</si>
  <si>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</si>
  <si>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</si>
  <si>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</si>
  <si>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</si>
  <si>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</si>
  <si>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</si>
  <si>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</si>
  <si>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</si>
  <si>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</si>
  <si>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</si>
  <si>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</si>
  <si>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</si>
  <si>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</si>
  <si>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</si>
  <si>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</si>
  <si>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</si>
  <si>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</si>
  <si>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</si>
  <si>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</si>
  <si>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</si>
  <si>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</si>
  <si>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</si>
  <si>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</si>
  <si>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</si>
  <si>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</si>
  <si>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</si>
  <si>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</si>
  <si>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</si>
  <si>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</si>
  <si>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</si>
  <si>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</si>
  <si>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</si>
  <si>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</si>
  <si>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</si>
  <si>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</si>
  <si>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</si>
  <si>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</si>
  <si>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</si>
  <si>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</si>
  <si>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</si>
  <si>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</si>
  <si>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</si>
  <si>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</si>
  <si>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</si>
  <si>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</si>
  <si>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</si>
  <si>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</si>
  <si>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</si>
  <si>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</si>
  <si>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</si>
  <si>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</si>
  <si>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</si>
  <si>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</si>
  <si>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</si>
  <si>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</si>
  <si>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</si>
  <si>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</si>
  <si>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</si>
  <si>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</si>
  <si>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</si>
  <si>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</si>
  <si>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</si>
  <si>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</si>
  <si>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</si>
  <si>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</si>
  <si>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</si>
  <si>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</si>
  <si>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</si>
  <si>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</si>
  <si>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</si>
  <si>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</si>
  <si>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</si>
  <si>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</si>
  <si>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</si>
  <si>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</si>
  <si>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</si>
  <si>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</si>
  <si>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</si>
  <si>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</si>
  <si>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</si>
  <si>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</si>
  <si>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</si>
  <si>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</si>
  <si>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</si>
  <si>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</si>
  <si>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</si>
  <si>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</si>
  <si>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</si>
  <si>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</si>
  <si>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</si>
  <si>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</si>
  <si>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</si>
  <si>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</si>
  <si>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</si>
  <si>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</si>
  <si>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</si>
  <si>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</si>
  <si>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</si>
  <si>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</si>
  <si>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</si>
  <si>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</si>
  <si>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</si>
  <si>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</si>
  <si>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</si>
  <si>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</si>
  <si>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</si>
  <si>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</si>
  <si>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</si>
  <si>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</si>
  <si>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</si>
  <si>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</si>
  <si>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</si>
  <si>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</si>
  <si>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</si>
  <si>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</si>
  <si>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</si>
  <si>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</si>
  <si>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</si>
  <si>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</si>
  <si>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</si>
  <si>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</si>
  <si>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</si>
  <si>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</si>
  <si>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</si>
  <si>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</si>
  <si>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</si>
  <si>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</si>
  <si>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</si>
  <si>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</si>
  <si>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</si>
  <si>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</si>
  <si>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</si>
  <si>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</si>
  <si>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</si>
  <si>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</si>
  <si>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</si>
  <si>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</si>
  <si>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</si>
  <si>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</si>
  <si>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</si>
  <si>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</si>
  <si>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</si>
  <si>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</si>
  <si>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</si>
  <si>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</si>
  <si>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</si>
  <si>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</si>
  <si>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</si>
  <si>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</si>
  <si>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</si>
  <si>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</si>
  <si>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</si>
  <si>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</si>
  <si>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</si>
  <si>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</si>
  <si>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</si>
  <si>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</si>
  <si>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</si>
  <si>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</si>
  <si>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</si>
  <si>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</si>
  <si>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</si>
  <si>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</si>
  <si>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</si>
  <si>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</si>
  <si>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</si>
  <si>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</si>
  <si>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</si>
  <si>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</si>
  <si>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</si>
  <si>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</si>
  <si>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</si>
  <si>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</si>
  <si>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</si>
  <si>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</si>
  <si>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</si>
  <si>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</si>
  <si>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</si>
  <si>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</si>
  <si>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</si>
  <si>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</si>
  <si>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</si>
  <si>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</si>
  <si>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</si>
  <si>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</si>
  <si>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</si>
  <si>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</si>
  <si>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</si>
  <si>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</si>
  <si>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</si>
  <si>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</si>
  <si>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</si>
  <si>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</si>
  <si>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</si>
  <si>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</si>
  <si>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</si>
  <si>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</si>
  <si>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</si>
  <si>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</si>
  <si>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</si>
  <si>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</si>
  <si>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</si>
  <si>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</si>
  <si>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</si>
  <si>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</si>
  <si>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</si>
  <si>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</si>
  <si>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</si>
  <si>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</si>
  <si>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</si>
  <si>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</si>
  <si>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</si>
  <si>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</si>
  <si>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</si>
  <si>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</si>
  <si>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</si>
  <si>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</si>
  <si>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</si>
  <si>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</si>
  <si>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</si>
  <si>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</si>
  <si>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</si>
  <si>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</si>
  <si>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</si>
  <si>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</si>
  <si>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</si>
  <si>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</si>
  <si>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</si>
  <si>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</si>
  <si>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</si>
  <si>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</si>
  <si>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</si>
  <si>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</si>
  <si>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</si>
  <si>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</si>
  <si>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</si>
  <si>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</si>
  <si>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</si>
  <si>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</si>
  <si>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</si>
  <si>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</si>
  <si>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</si>
  <si>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</si>
  <si>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</si>
  <si>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</si>
  <si>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</si>
  <si>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</si>
  <si>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</si>
  <si>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</si>
  <si>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</si>
  <si>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</si>
  <si>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</si>
  <si>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</si>
  <si>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</si>
  <si>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</si>
  <si>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</si>
  <si>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</si>
  <si>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</si>
  <si>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</si>
  <si>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</si>
  <si>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</si>
  <si>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</si>
  <si>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</si>
  <si>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</si>
  <si>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</si>
  <si>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</si>
  <si>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</si>
  <si>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</si>
  <si>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</si>
  <si>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</si>
  <si>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</si>
  <si>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</si>
  <si>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</si>
  <si>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</si>
  <si>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</si>
  <si>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</si>
  <si>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</si>
  <si>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</si>
  <si>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</si>
  <si>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</si>
  <si>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</si>
  <si>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</si>
  <si>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</si>
  <si>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</si>
  <si>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</si>
  <si>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</si>
  <si>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</si>
  <si>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</si>
  <si>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</si>
  <si>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</si>
  <si>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</si>
  <si>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</si>
  <si>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</si>
  <si>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</si>
  <si>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</si>
  <si>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</si>
  <si>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</si>
  <si>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</si>
  <si>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</si>
  <si>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</si>
  <si>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</si>
  <si>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</si>
  <si>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</si>
  <si>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</si>
  <si>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</si>
  <si>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</si>
  <si>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</si>
  <si>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</si>
  <si>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</si>
  <si>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</si>
  <si>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</si>
  <si>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</si>
  <si>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</si>
  <si>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</si>
  <si>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</si>
  <si>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</si>
  <si>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</si>
  <si>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</si>
  <si>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</si>
  <si>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</si>
  <si>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</si>
  <si>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</si>
  <si>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</si>
  <si>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</si>
  <si>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</si>
  <si>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</si>
  <si>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</si>
  <si>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</si>
  <si>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</si>
  <si>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</si>
  <si>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</si>
  <si>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</si>
  <si>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</si>
  <si>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</si>
  <si>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</si>
  <si>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</si>
  <si>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</si>
  <si>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</si>
  <si>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</si>
  <si>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</si>
  <si>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</si>
  <si>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</si>
  <si>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</si>
  <si>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</si>
  <si>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</si>
  <si>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</si>
  <si>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</si>
  <si>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</si>
  <si>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</si>
  <si>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</si>
  <si>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</si>
  <si>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</si>
  <si>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</si>
  <si>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</si>
  <si>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</si>
  <si>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</si>
  <si>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</si>
  <si>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</si>
  <si>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</si>
  <si>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</si>
  <si>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</si>
  <si>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</si>
  <si>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</si>
  <si>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</si>
  <si>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</si>
  <si>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</si>
  <si>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</si>
  <si>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</si>
  <si>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</si>
  <si>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</si>
  <si>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</si>
  <si>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</si>
  <si>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</si>
  <si>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</si>
  <si>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</si>
  <si>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</si>
  <si>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</si>
  <si>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</si>
  <si>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</si>
  <si>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</si>
  <si>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</si>
  <si>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</si>
  <si>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</si>
  <si>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</si>
  <si>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</si>
  <si>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</si>
  <si>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</si>
  <si>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</si>
  <si>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</si>
  <si>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</si>
  <si>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</si>
  <si>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</si>
  <si>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</si>
  <si>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</si>
  <si>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</si>
  <si>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</si>
  <si>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</si>
  <si>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</si>
  <si>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</si>
  <si>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</si>
  <si>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</si>
  <si>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</si>
  <si>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</si>
  <si>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</si>
  <si>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</si>
  <si>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</si>
  <si>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</si>
  <si>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</si>
  <si>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</si>
  <si>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</si>
  <si>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</si>
  <si>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</si>
  <si>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</si>
  <si>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</si>
  <si>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</si>
  <si>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</si>
  <si>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</si>
  <si>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</si>
  <si>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</si>
  <si>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</si>
  <si>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</si>
  <si>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</si>
  <si>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</si>
  <si>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</si>
  <si>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</si>
  <si>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</si>
  <si>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</si>
  <si>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</si>
  <si>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</si>
  <si>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</si>
  <si>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</si>
  <si>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</si>
  <si>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</si>
  <si>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</si>
  <si>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</si>
  <si>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</si>
  <si>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</si>
  <si>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</si>
  <si>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</si>
  <si>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</si>
  <si>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</si>
  <si>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</si>
  <si>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</si>
  <si>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</si>
  <si>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</si>
  <si>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</si>
  <si>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</si>
  <si>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</si>
  <si>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</si>
  <si>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</si>
  <si>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</si>
  <si>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</si>
  <si>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</si>
  <si>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</si>
  <si>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</si>
  <si>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</si>
  <si>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</si>
  <si>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</si>
  <si>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</si>
  <si>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</si>
  <si>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</si>
  <si>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</si>
  <si>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</si>
  <si>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</si>
  <si>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</si>
  <si>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</si>
  <si>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</si>
  <si>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</si>
  <si>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</si>
  <si>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</si>
  <si>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</si>
  <si>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</si>
  <si>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</si>
  <si>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</si>
  <si>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</si>
  <si>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</si>
  <si>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</si>
  <si>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</si>
  <si>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</si>
  <si>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</si>
  <si>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</si>
  <si>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</si>
  <si>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</si>
  <si>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</si>
  <si>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</si>
  <si>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</si>
  <si>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</si>
  <si>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</si>
  <si>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</si>
  <si>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</si>
  <si>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</si>
  <si>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</si>
  <si>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</si>
  <si>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</si>
  <si>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</si>
  <si>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</si>
  <si>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</si>
  <si>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</si>
  <si>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</si>
  <si>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</si>
  <si>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</si>
  <si>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</si>
  <si>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</si>
  <si>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</si>
  <si>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</si>
  <si>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</si>
  <si>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</si>
  <si>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</si>
  <si>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</si>
  <si>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</si>
  <si>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</si>
  <si>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</si>
  <si>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</si>
  <si>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</si>
  <si>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</si>
  <si>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</si>
  <si>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</si>
  <si>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</si>
  <si>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</si>
  <si>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</si>
  <si>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</si>
  <si>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</si>
  <si>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</si>
  <si>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</si>
  <si>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</si>
  <si>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</si>
  <si>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</si>
  <si>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</si>
  <si>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</si>
  <si>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</si>
  <si>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</si>
  <si>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</si>
  <si>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</si>
  <si>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</si>
  <si>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</si>
  <si>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</si>
  <si>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</si>
  <si>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</si>
  <si>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</si>
  <si>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</si>
  <si>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</si>
  <si>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</si>
  <si>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</si>
  <si>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</si>
  <si>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</si>
  <si>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</si>
  <si>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</si>
  <si>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</si>
  <si>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</si>
  <si>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</si>
  <si>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</si>
  <si>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</si>
  <si>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</si>
  <si>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</si>
  <si>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</si>
  <si>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</si>
  <si>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</si>
  <si>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</si>
  <si>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</si>
  <si>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</si>
  <si>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</si>
  <si>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</si>
  <si>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</si>
  <si>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</si>
  <si>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</si>
  <si>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</si>
  <si>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</si>
  <si>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</si>
  <si>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</si>
  <si>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</si>
  <si>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</si>
  <si>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</si>
  <si>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</si>
  <si>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</si>
  <si>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</si>
  <si>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</si>
  <si>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</si>
  <si>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</si>
  <si>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</si>
  <si>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</si>
  <si>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</si>
  <si>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</si>
  <si>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</si>
  <si>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</si>
  <si>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</si>
  <si>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</si>
  <si>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</si>
  <si>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</si>
  <si>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</si>
  <si>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</si>
  <si>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</si>
  <si>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</si>
  <si>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</si>
  <si>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</si>
  <si>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</si>
  <si>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</si>
  <si>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</si>
  <si>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</si>
  <si>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</si>
  <si>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</si>
  <si>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</si>
  <si>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</si>
  <si>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</si>
  <si>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</si>
  <si>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</si>
  <si>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</si>
  <si>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</si>
  <si>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</si>
  <si>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</si>
  <si>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</si>
  <si>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</si>
  <si>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</si>
  <si>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</si>
  <si>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</si>
  <si>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</si>
  <si>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</si>
  <si>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</si>
  <si>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</si>
  <si>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</si>
  <si>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</si>
  <si>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</si>
  <si>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</si>
  <si>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</si>
  <si>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</si>
  <si>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</si>
  <si>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</si>
  <si>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</si>
  <si>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</si>
  <si>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</si>
  <si>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</si>
  <si>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</si>
  <si>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</si>
  <si>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</si>
  <si>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</si>
  <si>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</si>
  <si>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</si>
  <si>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</si>
  <si>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</si>
  <si>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</si>
  <si>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</si>
  <si>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</si>
  <si>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</si>
  <si>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</si>
  <si>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</si>
  <si>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</si>
  <si>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</si>
  <si>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</si>
  <si>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</si>
  <si>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</si>
  <si>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</si>
  <si>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</si>
  <si>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</si>
  <si>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</si>
  <si>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</si>
  <si>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</si>
  <si>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</si>
  <si>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</si>
  <si>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</si>
  <si>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</si>
  <si>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</si>
  <si>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</si>
  <si>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</si>
  <si>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</si>
  <si>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</si>
  <si>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</si>
  <si>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</si>
  <si>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</si>
  <si>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</si>
  <si>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</si>
  <si>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</si>
  <si>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</si>
  <si>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</si>
  <si>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</si>
  <si>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</si>
  <si>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</si>
  <si>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</si>
  <si>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</si>
  <si>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</si>
  <si>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</si>
  <si>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</si>
  <si>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</si>
  <si>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</si>
  <si>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</si>
  <si>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</si>
  <si>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</si>
  <si>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</si>
  <si>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</si>
  <si>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</si>
  <si>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</si>
  <si>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</si>
  <si>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</si>
  <si>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</si>
  <si>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</si>
  <si>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</si>
  <si>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</si>
  <si>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</si>
  <si>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</si>
  <si>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</si>
  <si>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</si>
  <si>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</si>
  <si>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</si>
  <si>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</si>
  <si>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</si>
  <si>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</si>
  <si>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</si>
  <si>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</si>
  <si>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</si>
  <si>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</si>
  <si>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</si>
  <si>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</si>
  <si>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</si>
  <si>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</si>
  <si>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</si>
  <si>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</si>
  <si>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</si>
  <si>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</si>
  <si>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</si>
  <si>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</si>
  <si>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</si>
  <si>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</si>
  <si>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</si>
  <si>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</si>
  <si>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</si>
  <si>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</si>
  <si>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</si>
  <si>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</si>
  <si>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</si>
  <si>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</si>
  <si>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</si>
  <si>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</si>
  <si>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</si>
  <si>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</si>
  <si>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</si>
  <si>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</si>
  <si>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</si>
  <si>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</si>
  <si>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</si>
  <si>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</si>
  <si>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</si>
  <si>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</si>
  <si>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</si>
  <si>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</si>
  <si>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</si>
  <si>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</si>
  <si>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</si>
  <si>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</si>
  <si>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</si>
  <si>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</si>
  <si>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</si>
  <si>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</si>
  <si>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</si>
  <si>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</si>
  <si>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</si>
  <si>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</si>
  <si>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</si>
  <si>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</si>
  <si>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</si>
  <si>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</si>
  <si>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</si>
  <si>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</si>
  <si>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</si>
  <si>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</si>
  <si>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</si>
  <si>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</si>
  <si>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</si>
  <si>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</si>
  <si>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</si>
  <si>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</si>
  <si>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</si>
  <si>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</si>
  <si>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</si>
  <si>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</si>
  <si>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</si>
  <si>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</si>
  <si>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</si>
  <si>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</si>
  <si>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</si>
  <si>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</si>
  <si>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</si>
  <si>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</si>
  <si>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</si>
  <si>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</si>
  <si>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</si>
  <si>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</si>
  <si>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</si>
  <si>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</si>
  <si>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</si>
  <si>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</si>
  <si>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</si>
  <si>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</si>
  <si>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</si>
  <si>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</si>
  <si>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</si>
  <si>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</si>
  <si>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</si>
  <si>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</si>
  <si>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</si>
  <si>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</si>
  <si>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</si>
  <si>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</si>
  <si>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</si>
  <si>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</si>
  <si>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</si>
  <si>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</si>
  <si>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</si>
  <si>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</si>
  <si>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</si>
  <si>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</si>
  <si>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</si>
  <si>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</si>
  <si>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</si>
  <si>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</si>
  <si>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</si>
  <si>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</si>
  <si>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</si>
  <si>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</si>
  <si>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</si>
  <si>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</si>
  <si>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</si>
  <si>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</si>
  <si>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</si>
  <si>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</si>
  <si>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</si>
  <si>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</si>
  <si>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</si>
  <si>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</si>
  <si>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</si>
  <si>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</si>
  <si>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</si>
  <si>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</si>
  <si>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</si>
  <si>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</si>
  <si>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</si>
  <si>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</si>
  <si>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</si>
  <si>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</si>
  <si>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</si>
  <si>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</si>
  <si>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</si>
  <si>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</si>
  <si>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</si>
  <si>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</si>
  <si>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</si>
  <si>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</si>
  <si>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</si>
  <si>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</si>
  <si>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</si>
  <si>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</si>
  <si>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</si>
  <si>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</si>
  <si>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</si>
  <si>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</si>
  <si>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</si>
  <si>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</si>
  <si>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</si>
  <si>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</si>
  <si>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</si>
  <si>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</si>
  <si>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</si>
  <si>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</si>
  <si>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</si>
  <si>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</si>
  <si>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</si>
  <si>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</si>
  <si>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</si>
  <si>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</si>
  <si>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</si>
  <si>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</si>
  <si>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</si>
  <si>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</si>
  <si>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</si>
  <si>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</si>
  <si>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</si>
  <si>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</si>
  <si>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</si>
  <si>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</si>
  <si>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</si>
  <si>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</si>
  <si>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</si>
  <si>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</si>
  <si>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</si>
  <si>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</si>
  <si>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</si>
  <si>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</si>
  <si>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</si>
  <si>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</si>
  <si>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</si>
  <si>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</si>
  <si>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</si>
  <si>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</si>
  <si>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</si>
  <si>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</si>
  <si>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</si>
  <si>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</si>
  <si>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</si>
  <si>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</si>
  <si>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</si>
  <si>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</si>
  <si>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</si>
  <si>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</si>
  <si>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</si>
  <si>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</si>
  <si>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</si>
  <si>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</si>
  <si>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</si>
  <si>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</si>
  <si>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</si>
  <si>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</si>
  <si>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</si>
  <si>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</si>
  <si>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</si>
  <si>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</si>
  <si>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</si>
  <si>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</si>
  <si>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</si>
  <si>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</si>
  <si>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</si>
  <si>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</si>
  <si>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</si>
  <si>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</si>
  <si>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</si>
  <si>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</si>
  <si>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</si>
  <si>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</si>
  <si>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</si>
  <si>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</si>
  <si>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</si>
  <si>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</si>
  <si>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</si>
  <si>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</si>
  <si>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</si>
  <si>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</si>
  <si>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</si>
  <si>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</si>
  <si>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</si>
  <si>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</si>
  <si>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</si>
  <si>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</si>
  <si>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</si>
  <si>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</si>
  <si>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</si>
  <si>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</si>
  <si>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</si>
  <si>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</si>
  <si>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</si>
  <si>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</si>
  <si>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</si>
  <si>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</si>
  <si>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</si>
  <si>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</si>
  <si>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</si>
  <si>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</si>
  <si>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</si>
  <si>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</si>
  <si>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</si>
  <si>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</si>
  <si>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</si>
  <si>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</si>
  <si>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</si>
  <si>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</si>
  <si>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</si>
  <si>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</si>
  <si>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</si>
  <si>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</si>
  <si>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</si>
  <si>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</si>
  <si>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</si>
  <si>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</si>
  <si>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</si>
  <si>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</si>
  <si>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</si>
  <si>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</si>
  <si>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</si>
  <si>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</si>
  <si>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</si>
  <si>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</si>
  <si>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</si>
  <si>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</si>
  <si>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</si>
  <si>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</si>
  <si>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</si>
  <si>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</si>
  <si>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</si>
  <si>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</si>
  <si>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</si>
  <si>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</si>
  <si>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</si>
  <si>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</si>
  <si>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</si>
  <si>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</si>
  <si>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</si>
  <si>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</si>
  <si>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</si>
  <si>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</si>
  <si>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</si>
  <si>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</si>
  <si>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</si>
  <si>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</si>
  <si>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</si>
  <si>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</si>
  <si>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</si>
  <si>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</si>
  <si>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</si>
  <si>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</si>
  <si>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</si>
  <si>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</si>
  <si>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</si>
  <si>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</si>
  <si>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</si>
  <si>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</si>
  <si>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</si>
  <si>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</si>
  <si>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</si>
  <si>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</si>
  <si>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</si>
  <si>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</si>
  <si>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</si>
  <si>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</si>
  <si>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</si>
  <si>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</si>
  <si>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</si>
  <si>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</si>
  <si>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</si>
  <si>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</si>
  <si>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</si>
  <si>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</si>
  <si>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</si>
  <si>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</si>
  <si>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</si>
  <si>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</si>
  <si>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</si>
  <si>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</si>
  <si>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</si>
  <si>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</si>
  <si>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</si>
  <si>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</si>
  <si>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</si>
  <si>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</si>
  <si>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</si>
  <si>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</si>
  <si>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</si>
  <si>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</si>
  <si>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</si>
  <si>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</si>
  <si>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</si>
  <si>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</si>
  <si>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</si>
  <si>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</si>
  <si>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</si>
  <si>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</si>
  <si>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</si>
  <si>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</si>
  <si>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</si>
  <si>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</si>
  <si>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</si>
  <si>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</si>
  <si>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</si>
  <si>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</si>
  <si>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</si>
  <si>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</si>
  <si>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</si>
  <si>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</si>
  <si>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</si>
  <si>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</si>
  <si>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</si>
  <si>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</si>
  <si>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</si>
  <si>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</si>
  <si>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</si>
  <si>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</si>
  <si>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</si>
  <si>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</si>
  <si>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</si>
  <si>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</si>
  <si>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</si>
  <si>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</si>
  <si>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</si>
  <si>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</si>
  <si>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</si>
  <si>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</si>
  <si>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</si>
  <si>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</si>
  <si>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</si>
  <si>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</si>
  <si>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</si>
  <si>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</si>
  <si>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</si>
  <si>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</si>
  <si>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</si>
  <si>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</si>
  <si>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</si>
  <si>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</si>
  <si>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</si>
  <si>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</si>
  <si>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</si>
  <si>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</si>
  <si>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</si>
  <si>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</si>
  <si>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</si>
  <si>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</si>
  <si>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</si>
  <si>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</si>
  <si>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</si>
  <si>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</si>
  <si>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</si>
  <si>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</si>
  <si>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</si>
  <si>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</si>
  <si>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</si>
  <si>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</si>
  <si>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</si>
  <si>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</si>
  <si>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</si>
  <si>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</si>
  <si>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</si>
  <si>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</si>
  <si>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</si>
  <si>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</si>
  <si>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</si>
  <si>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</si>
  <si>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</si>
  <si>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</si>
  <si>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</si>
  <si>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</si>
  <si>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</si>
  <si>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</si>
  <si>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</si>
  <si>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</si>
  <si>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</si>
  <si>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</si>
  <si>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</si>
  <si>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</si>
  <si>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</si>
  <si>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</si>
  <si>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</si>
  <si>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</si>
  <si>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</si>
  <si>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</si>
  <si>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</si>
  <si>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</si>
  <si>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</si>
  <si>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</si>
  <si>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</si>
  <si>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</si>
  <si>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</si>
  <si>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</si>
  <si>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</si>
  <si>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</si>
  <si>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</si>
  <si>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</si>
  <si>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</si>
  <si>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</si>
  <si>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</si>
  <si>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</si>
  <si>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</si>
  <si>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</si>
  <si>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</si>
  <si>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</si>
  <si>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</si>
  <si>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</si>
  <si>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</si>
  <si>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</si>
  <si>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</si>
  <si>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</si>
  <si>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</si>
  <si>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</si>
  <si>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</si>
  <si>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</si>
  <si>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</si>
  <si>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</si>
  <si>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</si>
  <si>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</si>
  <si>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</si>
  <si>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</si>
  <si>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</si>
  <si>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</si>
  <si>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</si>
  <si>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</si>
  <si>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</si>
  <si>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</si>
  <si>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</si>
  <si>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</si>
  <si>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</si>
  <si>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</si>
  <si>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</si>
  <si>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</si>
  <si>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</si>
  <si>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</si>
  <si>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</si>
  <si>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</si>
  <si>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</si>
  <si>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</si>
  <si>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</si>
  <si>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</si>
  <si>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</si>
  <si>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</si>
  <si>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</si>
  <si>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</si>
  <si>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</si>
  <si>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</si>
  <si>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</si>
  <si>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</si>
  <si>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</si>
  <si>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</si>
  <si>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</si>
  <si>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</si>
  <si>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</si>
  <si>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</si>
  <si>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</si>
  <si>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</si>
  <si>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</si>
  <si>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</si>
  <si>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</si>
  <si>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</si>
  <si>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</si>
  <si>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</si>
  <si>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</si>
  <si>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</si>
  <si>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</si>
  <si>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</si>
  <si>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</si>
  <si>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</si>
  <si>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</si>
  <si>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</si>
  <si>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</si>
  <si>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</si>
  <si>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</si>
  <si>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</si>
  <si>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</si>
  <si>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</si>
  <si>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</si>
  <si>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</si>
  <si>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</si>
  <si>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</si>
  <si>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</si>
  <si>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</si>
  <si>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</si>
  <si>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</si>
  <si>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</si>
  <si>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</si>
  <si>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</si>
  <si>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</si>
  <si>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</si>
  <si>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</si>
  <si>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</si>
  <si>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</si>
  <si>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</si>
  <si>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</si>
  <si>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</si>
  <si>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</si>
  <si>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</si>
  <si>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</si>
  <si>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</si>
  <si>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</si>
  <si>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</si>
  <si>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</si>
  <si>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</si>
  <si>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</si>
  <si>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</si>
  <si>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</si>
  <si>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</si>
  <si>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</si>
  <si>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</si>
  <si>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</si>
  <si>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</si>
  <si>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</si>
  <si>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</si>
  <si>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</si>
  <si>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</si>
  <si>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</si>
  <si>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</si>
  <si>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</si>
  <si>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</si>
  <si>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</si>
  <si>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</si>
  <si>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</si>
  <si>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</si>
  <si>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</si>
  <si>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</si>
  <si>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</si>
  <si>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</si>
  <si>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</si>
  <si>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</si>
  <si>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</si>
  <si>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</si>
  <si>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</si>
  <si>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</si>
  <si>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</si>
  <si>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</si>
  <si>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</si>
  <si>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</si>
  <si>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</si>
  <si>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</si>
  <si>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</si>
  <si>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</si>
  <si>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</si>
  <si>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</si>
  <si>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</si>
  <si>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</si>
  <si>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</si>
  <si>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</si>
  <si>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</si>
  <si>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</si>
  <si>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</si>
  <si>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</si>
  <si>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</si>
  <si>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</si>
  <si>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</si>
  <si>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</si>
  <si>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</si>
  <si>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</si>
  <si>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</si>
  <si>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</si>
  <si>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</si>
  <si>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</si>
  <si>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</si>
  <si>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</si>
  <si>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</si>
  <si>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</si>
  <si>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</si>
  <si>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</si>
  <si>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</si>
  <si>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</si>
  <si>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</si>
  <si>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</si>
  <si>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</si>
  <si>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</si>
  <si>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</si>
  <si>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</si>
  <si>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</si>
  <si>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</si>
  <si>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</si>
  <si>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</si>
  <si>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</si>
  <si>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</si>
  <si>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</si>
  <si>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</si>
  <si>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</si>
  <si>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</si>
  <si>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</si>
  <si>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</si>
  <si>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</si>
  <si>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</si>
  <si>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</si>
  <si>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</si>
  <si>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</si>
  <si>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</si>
  <si>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</si>
  <si>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</si>
  <si>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</si>
  <si>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</si>
  <si>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</si>
  <si>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</si>
  <si>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</si>
  <si>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</si>
  <si>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</si>
  <si>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</si>
  <si>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</si>
  <si>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</si>
  <si>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</si>
  <si>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</si>
  <si>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</si>
  <si>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</si>
  <si>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</si>
  <si>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</si>
  <si>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</si>
  <si>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</si>
  <si>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</si>
  <si>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</si>
  <si>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</si>
  <si>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</si>
  <si>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</si>
  <si>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</si>
  <si>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</si>
  <si>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</si>
  <si>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</si>
  <si>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</si>
  <si>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</si>
  <si>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</si>
  <si>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</si>
  <si>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</si>
  <si>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</si>
  <si>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</si>
  <si>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</si>
  <si>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</si>
  <si>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</si>
  <si>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</si>
  <si>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</si>
  <si>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</si>
  <si>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</si>
  <si>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</si>
  <si>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</si>
  <si>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</si>
  <si>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</si>
  <si>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</si>
  <si>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</si>
  <si>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</si>
  <si>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</si>
  <si>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</si>
  <si>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</si>
  <si>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</si>
  <si>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</si>
  <si>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</si>
  <si>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</si>
  <si>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</si>
  <si>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</si>
  <si>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</si>
  <si>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</si>
  <si>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</si>
  <si>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</si>
  <si>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</si>
  <si>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</si>
  <si>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</si>
  <si>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</si>
  <si>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</si>
  <si>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</si>
  <si>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</si>
  <si>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</si>
  <si>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</si>
  <si>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</si>
  <si>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</si>
  <si>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</si>
  <si>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</si>
  <si>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</si>
  <si>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</si>
  <si>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</si>
  <si>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</si>
  <si>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</si>
  <si>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</si>
  <si>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</si>
  <si>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</si>
  <si>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</si>
  <si>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</si>
  <si>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</si>
  <si>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</si>
  <si>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</si>
  <si>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</si>
  <si>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</si>
  <si>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</si>
  <si>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</si>
  <si>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</si>
  <si>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</si>
  <si>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</si>
  <si>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</si>
  <si>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</si>
  <si>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</si>
  <si>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</si>
  <si>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</si>
  <si>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</si>
  <si>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</si>
  <si>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</si>
  <si>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</si>
  <si>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</si>
  <si>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</si>
  <si>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</si>
  <si>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</si>
  <si>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</si>
  <si>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</si>
  <si>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</si>
  <si>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</si>
  <si>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</si>
  <si>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</si>
  <si>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</si>
  <si>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</si>
  <si>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</si>
  <si>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</si>
  <si>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</si>
  <si>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</si>
  <si>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</si>
  <si>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</si>
  <si>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</si>
  <si>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</si>
  <si>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</si>
  <si>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</si>
  <si>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</si>
  <si>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</si>
  <si>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</si>
  <si>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</si>
  <si>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</si>
  <si>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</si>
  <si>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</si>
  <si>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</si>
  <si>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</si>
  <si>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</si>
  <si>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</si>
  <si>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</si>
  <si>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</si>
  <si>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</si>
  <si>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</si>
  <si>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</si>
  <si>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</si>
  <si>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</si>
  <si>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</si>
  <si>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</si>
  <si>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</si>
  <si>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</si>
  <si>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</si>
  <si>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</si>
  <si>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</si>
  <si>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</si>
  <si>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</si>
  <si>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</si>
  <si>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</si>
  <si>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</si>
  <si>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</si>
  <si>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</si>
  <si>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</si>
  <si>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</si>
  <si>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</si>
  <si>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</si>
  <si>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</si>
  <si>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</si>
  <si>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</si>
  <si>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</si>
  <si>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</si>
  <si>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</si>
  <si>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</si>
  <si>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</si>
  <si>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</si>
  <si>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</si>
  <si>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</si>
  <si>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</si>
  <si>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</si>
  <si>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</si>
  <si>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</si>
  <si>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</si>
  <si>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</si>
  <si>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</si>
  <si>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</si>
  <si>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</si>
  <si>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</si>
  <si>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</si>
  <si>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</si>
  <si>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</si>
  <si>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</si>
  <si>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</si>
  <si>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</si>
  <si>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</si>
  <si>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</si>
  <si>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</si>
  <si>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</si>
  <si>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</si>
  <si>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</si>
  <si>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</si>
  <si>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</si>
  <si>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</si>
  <si>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</si>
  <si>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</si>
  <si>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</si>
  <si>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</si>
  <si>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</si>
  <si>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</si>
  <si>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</si>
  <si>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</si>
  <si>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</si>
  <si>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</si>
  <si>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</si>
  <si>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</si>
  <si>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</si>
  <si>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</si>
  <si>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</si>
  <si>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</si>
  <si>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</si>
  <si>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</si>
  <si>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</si>
  <si>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</si>
  <si>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</si>
  <si>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</si>
  <si>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</si>
  <si>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</si>
  <si>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</si>
  <si>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</si>
  <si>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</si>
  <si>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</si>
  <si>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</si>
  <si>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</si>
  <si>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</si>
  <si>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</si>
  <si>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</si>
  <si>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</si>
  <si>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</si>
  <si>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</si>
  <si>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</si>
  <si>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</si>
  <si>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</si>
  <si>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</si>
  <si>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</si>
  <si>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</si>
  <si>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</si>
  <si>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</si>
  <si>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</si>
  <si>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</si>
  <si>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</si>
  <si>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</si>
  <si>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</si>
  <si>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</si>
  <si>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</si>
  <si>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</si>
  <si>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</si>
  <si>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</si>
  <si>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</si>
  <si>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</si>
  <si>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</si>
  <si>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</si>
  <si>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</si>
  <si>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</si>
  <si>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</si>
  <si>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</si>
  <si>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</si>
  <si>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</si>
  <si>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</si>
  <si>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</si>
  <si>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</si>
  <si>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</si>
  <si>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</si>
  <si>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</si>
  <si>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</si>
  <si>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</si>
  <si>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</si>
  <si>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</si>
  <si>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</si>
  <si>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</si>
  <si>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</si>
  <si>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</si>
  <si>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</si>
  <si>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</si>
  <si>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</si>
  <si>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</si>
  <si>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</si>
  <si>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</si>
  <si>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</si>
  <si>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</si>
  <si>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</si>
  <si>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</si>
  <si>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</si>
  <si>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</si>
  <si>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</si>
  <si>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</si>
  <si>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</si>
  <si>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</si>
  <si>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</si>
  <si>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</si>
  <si>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</si>
  <si>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</si>
  <si>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</si>
  <si>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</si>
  <si>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</si>
  <si>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</si>
  <si>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</si>
  <si>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</si>
  <si>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</si>
  <si>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</si>
  <si>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</si>
  <si>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</si>
  <si>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</si>
  <si>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</si>
  <si>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</si>
  <si>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</si>
  <si>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</si>
  <si>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</si>
  <si>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</si>
  <si>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</si>
  <si>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</si>
  <si>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</si>
  <si>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</si>
  <si>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</si>
  <si>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</si>
  <si>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</si>
  <si>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</si>
  <si>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</si>
  <si>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</si>
  <si>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</si>
  <si>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</si>
  <si>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</si>
  <si>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</si>
  <si>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</si>
  <si>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</si>
  <si>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</si>
  <si>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</si>
  <si>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</si>
  <si>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</si>
  <si>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</si>
  <si>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</si>
  <si>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</si>
  <si>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</si>
  <si>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</si>
  <si>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</si>
  <si>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</si>
  <si>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</si>
  <si>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</si>
  <si>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</si>
  <si>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</si>
  <si>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</si>
  <si>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</si>
  <si>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</si>
  <si>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</si>
  <si>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</si>
  <si>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</si>
  <si>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</si>
  <si>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</si>
  <si>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</si>
  <si>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</si>
  <si>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</si>
  <si>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</si>
  <si>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</si>
  <si>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</si>
  <si>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</si>
  <si>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</si>
  <si>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</si>
  <si>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</si>
  <si>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</si>
  <si>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</si>
  <si>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</si>
  <si>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</si>
  <si>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</si>
  <si>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</si>
  <si>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</si>
  <si>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</si>
  <si>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</si>
  <si>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</si>
  <si>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</si>
  <si>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</si>
  <si>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</si>
  <si>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</si>
  <si>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</si>
  <si>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</si>
  <si>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</si>
  <si>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</si>
  <si>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</si>
  <si>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</si>
  <si>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</si>
  <si>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</si>
  <si>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</si>
  <si>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</si>
  <si>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</si>
  <si>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</si>
  <si>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</si>
  <si>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</si>
  <si>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</si>
  <si>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</si>
  <si>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</si>
  <si>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</si>
  <si>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</si>
  <si>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</si>
  <si>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</si>
  <si>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</si>
  <si>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</si>
  <si>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</si>
  <si>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</si>
  <si>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</si>
  <si>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</si>
  <si>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</si>
  <si>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</si>
  <si>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</si>
  <si>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</si>
  <si>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</si>
  <si>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</si>
  <si>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</si>
  <si>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</si>
  <si>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</si>
  <si>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</si>
  <si>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</si>
  <si>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</si>
  <si>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</si>
  <si>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</si>
  <si>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</si>
  <si>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</si>
  <si>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</si>
  <si>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</si>
  <si>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</si>
  <si>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</si>
  <si>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</si>
  <si>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</si>
  <si>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</si>
  <si>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</si>
  <si>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</si>
  <si>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</si>
  <si>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</si>
  <si>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</si>
  <si>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</si>
  <si>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</si>
  <si>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</si>
  <si>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</si>
  <si>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</si>
  <si>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</si>
  <si>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</si>
  <si>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</si>
  <si>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</si>
  <si>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</si>
  <si>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</si>
  <si>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</si>
  <si>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</si>
  <si>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</si>
  <si>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</si>
  <si>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</si>
  <si>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</si>
  <si>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</si>
  <si>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</si>
  <si>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</si>
  <si>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</si>
  <si>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</si>
  <si>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</si>
  <si>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</si>
  <si>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</si>
  <si>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</si>
  <si>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</si>
  <si>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</si>
  <si>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</si>
  <si>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</si>
  <si>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</si>
  <si>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</si>
  <si>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</si>
  <si>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</si>
  <si>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</si>
  <si>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</si>
  <si>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</si>
  <si>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</si>
  <si>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</si>
  <si>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</si>
  <si>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</si>
  <si>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</si>
  <si>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</si>
  <si>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</si>
  <si>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</si>
  <si>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</si>
  <si>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</si>
  <si>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</si>
  <si>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</si>
  <si>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</si>
  <si>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</si>
  <si>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</si>
  <si>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</si>
  <si>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</si>
  <si>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</si>
  <si>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</si>
  <si>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</si>
  <si>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</si>
  <si>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</si>
  <si>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</si>
  <si>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</si>
  <si>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</si>
  <si>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</si>
  <si>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</si>
  <si>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</si>
  <si>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</si>
  <si>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</si>
  <si>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</si>
  <si>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</si>
  <si>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</si>
  <si>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</si>
  <si>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</si>
  <si>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</si>
  <si>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</si>
  <si>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</si>
  <si>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</si>
  <si>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</si>
  <si>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</si>
  <si>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</si>
  <si>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</si>
  <si>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</si>
  <si>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</si>
  <si>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</si>
  <si>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</si>
  <si>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</si>
  <si>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</si>
  <si>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</si>
  <si>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</si>
  <si>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</si>
  <si>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</si>
  <si>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</si>
  <si>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</si>
  <si>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</si>
  <si>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</si>
  <si>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</si>
  <si>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</si>
  <si>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</si>
  <si>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</si>
  <si>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</si>
  <si>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</si>
  <si>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</si>
  <si>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</si>
  <si>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</si>
  <si>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</si>
  <si>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</si>
  <si>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</si>
  <si>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</si>
  <si>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</si>
  <si>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</si>
  <si>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</si>
  <si>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</si>
  <si>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</si>
  <si>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</si>
  <si>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</si>
  <si>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</si>
  <si>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</si>
  <si>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</si>
  <si>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</si>
  <si>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</si>
  <si>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</si>
  <si>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</si>
  <si>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</si>
  <si>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</si>
  <si>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</si>
  <si>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</si>
  <si>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</si>
  <si>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</si>
  <si>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</si>
  <si>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</si>
  <si>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</si>
  <si>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</si>
  <si>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</si>
  <si>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</si>
  <si>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</si>
  <si>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</si>
  <si>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</si>
  <si>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</si>
  <si>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</si>
  <si>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</si>
  <si>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</si>
  <si>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</si>
  <si>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</si>
  <si>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</si>
  <si>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</si>
  <si>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</si>
  <si>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</si>
  <si>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</si>
  <si>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</si>
  <si>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</si>
  <si>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</si>
  <si>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</si>
  <si>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</si>
  <si>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</si>
  <si>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</si>
  <si>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</si>
  <si>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</si>
  <si>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</si>
  <si>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</si>
  <si>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</si>
  <si>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</si>
  <si>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</si>
  <si>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</si>
  <si>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</si>
  <si>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</si>
  <si>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</si>
  <si>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</si>
  <si>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</si>
  <si>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</si>
  <si>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</si>
  <si>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</si>
  <si>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</si>
  <si>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</si>
  <si>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</si>
  <si>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</si>
  <si>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</si>
  <si>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</si>
  <si>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</si>
  <si>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</si>
  <si>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</si>
  <si>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</si>
  <si>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</si>
  <si>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</si>
  <si>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</si>
  <si>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</si>
  <si>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</si>
  <si>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</si>
  <si>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</si>
  <si>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</si>
  <si>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</si>
  <si>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</si>
  <si>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</si>
  <si>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</si>
  <si>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</si>
  <si>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</si>
  <si>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</si>
  <si>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</si>
  <si>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</si>
  <si>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</si>
  <si>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</si>
  <si>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</si>
  <si>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</si>
  <si>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</si>
  <si>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</si>
  <si>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</si>
  <si>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</si>
  <si>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</si>
  <si>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</si>
  <si>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</si>
  <si>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</si>
  <si>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</si>
  <si>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</si>
  <si>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</si>
  <si>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</si>
  <si>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</si>
  <si>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</si>
  <si>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</si>
  <si>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</si>
  <si>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</si>
  <si>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</si>
  <si>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</si>
  <si>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</si>
  <si>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</si>
  <si>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</si>
  <si>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</si>
  <si>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</si>
  <si>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</si>
  <si>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</si>
  <si>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</si>
  <si>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</si>
  <si>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</si>
  <si>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</si>
  <si>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</si>
  <si>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</si>
  <si>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</si>
  <si>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</si>
  <si>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</si>
  <si>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</si>
  <si>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</si>
  <si>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</si>
  <si>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</si>
  <si>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</si>
  <si>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</si>
  <si>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</si>
  <si>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</si>
  <si>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</si>
  <si>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</si>
  <si>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</si>
  <si>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</si>
  <si>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</si>
  <si>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</si>
  <si>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</si>
  <si>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</si>
  <si>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</si>
  <si>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</si>
  <si>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</si>
  <si>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</si>
  <si>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</si>
  <si>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</si>
  <si>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</si>
  <si>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</si>
  <si>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</si>
  <si>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</si>
  <si>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</si>
  <si>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</si>
  <si>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</si>
  <si>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</si>
  <si>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</si>
  <si>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</si>
  <si>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</si>
  <si>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</si>
  <si>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</si>
  <si>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</si>
  <si>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</si>
  <si>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</si>
  <si>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</si>
  <si>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</si>
  <si>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</si>
  <si>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</si>
  <si>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</si>
  <si>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</si>
  <si>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</si>
  <si>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</si>
  <si>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</si>
  <si>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</si>
  <si>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</si>
  <si>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</si>
  <si>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</si>
  <si>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</si>
  <si>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</si>
  <si>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</si>
  <si>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</si>
  <si>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</si>
  <si>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</si>
  <si>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</si>
  <si>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</si>
  <si>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</si>
  <si>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</si>
  <si>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</si>
  <si>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</si>
  <si>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</si>
  <si>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</si>
  <si>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</si>
  <si>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</si>
  <si>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</si>
  <si>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</si>
  <si>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</si>
  <si>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</si>
  <si>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</si>
  <si>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</si>
  <si>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</si>
  <si>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</si>
  <si>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</si>
  <si>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</si>
  <si>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</si>
  <si>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</si>
  <si>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</si>
  <si>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</si>
  <si>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</si>
  <si>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</si>
  <si>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</si>
  <si>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</si>
  <si>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</si>
  <si>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</si>
  <si>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</si>
  <si>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</si>
  <si>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</si>
  <si>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</si>
  <si>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</si>
  <si>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</si>
  <si>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</si>
  <si>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</si>
  <si>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</si>
  <si>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</si>
  <si>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</si>
  <si>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</si>
  <si>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</si>
  <si>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</si>
  <si>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</si>
  <si>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</si>
  <si>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</si>
  <si>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</si>
  <si>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</si>
  <si>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</si>
  <si>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</si>
  <si>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</si>
  <si>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</si>
  <si>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</si>
  <si>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</si>
  <si>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</si>
  <si>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</si>
  <si>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</si>
  <si>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</si>
  <si>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</si>
  <si>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</si>
  <si>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</si>
  <si>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</si>
  <si>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</si>
  <si>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</si>
  <si>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</si>
  <si>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</si>
  <si>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</si>
  <si>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</si>
  <si>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</si>
  <si>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</si>
  <si>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</si>
  <si>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</si>
  <si>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</si>
  <si>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</si>
  <si>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</si>
  <si>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</si>
  <si>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</si>
  <si>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</si>
  <si>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</si>
  <si>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</si>
  <si>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</si>
  <si>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</si>
  <si>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</si>
  <si>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</si>
  <si>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</si>
  <si>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</si>
  <si>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</si>
  <si>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</si>
  <si>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</si>
  <si>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</si>
  <si>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</si>
  <si>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</si>
  <si>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</si>
  <si>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</si>
  <si>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</si>
  <si>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</si>
  <si>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</si>
  <si>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</si>
  <si>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</si>
  <si>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</si>
  <si>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</si>
  <si>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</si>
  <si>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</si>
  <si>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</si>
  <si>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</si>
  <si>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</si>
  <si>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</si>
  <si>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</si>
  <si>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</si>
  <si>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</si>
  <si>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</si>
  <si>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</si>
  <si>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</si>
  <si>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</si>
  <si>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</si>
  <si>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</si>
  <si>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</si>
  <si>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</si>
  <si>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</si>
  <si>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</si>
  <si>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</si>
  <si>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</si>
  <si>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</si>
  <si>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</si>
  <si>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</si>
  <si>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</si>
  <si>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</si>
  <si>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</si>
  <si>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</si>
  <si>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</si>
  <si>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</si>
  <si>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</si>
  <si>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</si>
  <si>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</si>
  <si>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</si>
  <si>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</si>
  <si>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</si>
  <si>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</si>
  <si>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</si>
  <si>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</si>
  <si>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</si>
  <si>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</si>
  <si>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</si>
  <si>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</si>
  <si>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</si>
  <si>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</si>
  <si>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</si>
  <si>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</si>
  <si>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</si>
  <si>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</si>
  <si>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</si>
  <si>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</si>
  <si>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</si>
  <si>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</si>
  <si>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</si>
  <si>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</si>
  <si>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</si>
  <si>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</si>
  <si>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</si>
  <si>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</si>
  <si>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</si>
  <si>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</si>
  <si>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</si>
  <si>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</si>
  <si>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</si>
  <si>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</si>
  <si>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</si>
  <si>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</si>
  <si>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</si>
  <si>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</si>
  <si>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</si>
  <si>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</si>
  <si>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</si>
  <si>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</si>
  <si>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</si>
  <si>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</si>
  <si>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</si>
  <si>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</si>
  <si>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</si>
  <si>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</si>
  <si>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</si>
  <si>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</si>
  <si>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</si>
  <si>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</si>
  <si>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</si>
  <si>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</si>
  <si>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</si>
  <si>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</si>
  <si>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</si>
  <si>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</si>
  <si>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</si>
  <si>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</si>
  <si>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</si>
  <si>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</si>
  <si>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</si>
  <si>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</si>
  <si>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</si>
  <si>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</si>
  <si>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</si>
  <si>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</si>
  <si>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</si>
  <si>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</si>
  <si>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</si>
  <si>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</si>
  <si>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</si>
  <si>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</si>
  <si>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</si>
  <si>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</si>
  <si>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</si>
  <si>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</si>
  <si>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</si>
  <si>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</si>
  <si>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</si>
  <si>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</si>
  <si>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</si>
  <si>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</si>
  <si>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</si>
  <si>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</si>
  <si>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</si>
  <si>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</si>
  <si>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</si>
  <si>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</si>
  <si>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</si>
  <si>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</si>
  <si>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</si>
  <si>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</si>
  <si>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</si>
  <si>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</si>
  <si>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</si>
  <si>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</si>
  <si>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</si>
  <si>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</si>
  <si>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</si>
  <si>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</si>
  <si>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</si>
  <si>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</si>
  <si>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</si>
  <si>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</si>
  <si>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</si>
  <si>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</si>
  <si>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</si>
  <si>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</si>
  <si>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</si>
  <si>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</si>
  <si>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</si>
  <si>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</si>
  <si>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</si>
  <si>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</si>
  <si>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</si>
  <si>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</si>
  <si>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</si>
  <si>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</si>
  <si>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</si>
  <si>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</si>
  <si>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</si>
  <si>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</si>
  <si>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</si>
  <si>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</si>
  <si>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</si>
  <si>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</si>
  <si>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</si>
  <si>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</si>
  <si>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</si>
  <si>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</si>
  <si>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</si>
  <si>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</si>
  <si>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</si>
  <si>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</si>
  <si>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</si>
  <si>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</si>
  <si>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</si>
  <si>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</si>
  <si>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</si>
  <si>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</si>
  <si>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</si>
  <si>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</si>
  <si>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</si>
  <si>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</si>
  <si>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</si>
  <si>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</si>
  <si>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</si>
  <si>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</si>
  <si>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</si>
  <si>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</si>
  <si>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</si>
  <si>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</si>
  <si>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</si>
  <si>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</si>
  <si>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</si>
  <si>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</si>
  <si>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</si>
  <si>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</si>
  <si>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</si>
  <si>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</si>
  <si>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</si>
  <si>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</si>
  <si>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</si>
  <si>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</si>
  <si>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</si>
  <si>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</si>
  <si>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</si>
  <si>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</si>
  <si>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</si>
  <si>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</si>
  <si>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</si>
  <si>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</si>
  <si>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</si>
  <si>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</si>
  <si>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</si>
  <si>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</si>
  <si>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</si>
  <si>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</si>
  <si>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</si>
  <si>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</si>
  <si>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</si>
  <si>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</si>
  <si>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</si>
  <si>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</si>
  <si>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</si>
  <si>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</si>
  <si>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</si>
  <si>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</si>
  <si>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</si>
  <si>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</si>
  <si>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</si>
  <si>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</si>
  <si>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</si>
  <si>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</si>
  <si>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</si>
  <si>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</si>
  <si>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</si>
  <si>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</si>
  <si>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</si>
  <si>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</si>
  <si>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</si>
  <si>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</si>
  <si>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</si>
  <si>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</si>
  <si>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</si>
  <si>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</si>
  <si>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</si>
  <si>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</si>
  <si>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</si>
  <si>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</si>
  <si>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</si>
  <si>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</si>
  <si>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</si>
  <si>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</si>
  <si>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</si>
  <si>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</si>
  <si>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</si>
  <si>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</si>
  <si>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</si>
  <si>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</si>
  <si>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</si>
  <si>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</si>
  <si>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</si>
  <si>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</si>
  <si>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</si>
  <si>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</si>
  <si>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</si>
  <si>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</si>
  <si>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</si>
  <si>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</si>
  <si>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</si>
  <si>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</si>
  <si>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</si>
  <si>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</si>
  <si>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</si>
  <si>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</si>
  <si>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</si>
  <si>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</si>
  <si>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</si>
  <si>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</si>
  <si>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</si>
  <si>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</si>
  <si>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</si>
  <si>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</si>
  <si>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</si>
  <si>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</si>
  <si>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</si>
  <si>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</si>
  <si>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</si>
  <si>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</si>
  <si>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</si>
  <si>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</si>
  <si>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</si>
  <si>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</si>
  <si>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</si>
  <si>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</si>
  <si>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</si>
  <si>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</si>
  <si>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</si>
  <si>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</si>
  <si>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</si>
  <si>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</si>
  <si>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</si>
  <si>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</si>
  <si>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</si>
  <si>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</si>
  <si>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</si>
  <si>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</si>
  <si>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</si>
  <si>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</si>
  <si>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</si>
  <si>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</si>
  <si>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</si>
  <si>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</si>
  <si>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</si>
  <si>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</si>
  <si>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</si>
  <si>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</si>
  <si>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</si>
  <si>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</si>
  <si>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</si>
  <si>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</si>
  <si>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</si>
  <si>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</si>
  <si>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</si>
  <si>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</si>
  <si>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</si>
  <si>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</si>
  <si>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</si>
  <si>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</si>
  <si>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</si>
  <si>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</si>
  <si>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</si>
  <si>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</si>
  <si>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</si>
  <si>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</si>
  <si>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</si>
  <si>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</si>
  <si>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</si>
  <si>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</si>
  <si>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</si>
  <si>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</si>
  <si>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</si>
  <si>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</si>
  <si>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</si>
  <si>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</si>
  <si>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</si>
  <si>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</si>
  <si>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</si>
  <si>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</si>
  <si>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</si>
  <si>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</si>
  <si>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</si>
  <si>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</si>
  <si>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</si>
  <si>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</si>
  <si>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</si>
  <si>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</si>
  <si>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</si>
  <si>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</si>
  <si>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</si>
  <si>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</si>
  <si>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</si>
  <si>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</si>
  <si>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</si>
  <si>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</si>
  <si>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</si>
  <si>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</si>
  <si>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</si>
  <si>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</si>
  <si>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</si>
  <si>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</si>
  <si>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</si>
  <si>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</si>
  <si>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</si>
  <si>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</si>
  <si>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</si>
  <si>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</si>
  <si>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</si>
  <si>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</si>
  <si>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</si>
  <si>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</si>
  <si>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</si>
  <si>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</si>
  <si>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</si>
  <si>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</si>
  <si>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</si>
  <si>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</si>
  <si>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</si>
  <si>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</si>
  <si>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</si>
  <si>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</si>
  <si>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</si>
  <si>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</si>
  <si>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</si>
  <si>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</si>
  <si>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</si>
  <si>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</si>
  <si>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</si>
  <si>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</si>
  <si>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</si>
  <si>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</si>
  <si>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</si>
  <si>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</si>
  <si>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</si>
  <si>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</si>
  <si>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</si>
  <si>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</si>
  <si>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</si>
  <si>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</si>
  <si>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</si>
  <si>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</si>
  <si>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</si>
  <si>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</si>
  <si>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</si>
  <si>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</si>
  <si>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</si>
  <si>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</si>
  <si>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</si>
  <si>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</si>
  <si>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</si>
  <si>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</si>
  <si>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</si>
  <si>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</si>
  <si>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</si>
  <si>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</si>
  <si>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</si>
  <si>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</si>
  <si>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</si>
  <si>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</si>
  <si>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</si>
  <si>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</si>
  <si>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</si>
  <si>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</si>
  <si>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</si>
  <si>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</si>
  <si>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</si>
  <si>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</si>
  <si>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</si>
  <si>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</si>
  <si>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</si>
  <si>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</si>
  <si>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</si>
  <si>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</si>
  <si>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</si>
  <si>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</si>
  <si>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</si>
  <si>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</si>
  <si>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</si>
  <si>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</si>
  <si>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</si>
  <si>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</si>
  <si>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</si>
  <si>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</si>
  <si>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</si>
  <si>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</si>
  <si>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</si>
  <si>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</si>
  <si>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</si>
  <si>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</si>
  <si>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</si>
  <si>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</si>
  <si>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</si>
  <si>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</si>
  <si>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</si>
  <si>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</si>
  <si>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</si>
  <si>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</si>
  <si>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</si>
  <si>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</si>
  <si>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</si>
  <si>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</si>
  <si>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</si>
  <si>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</si>
  <si>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</si>
  <si>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</si>
  <si>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</si>
  <si>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</si>
  <si>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</si>
  <si>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</si>
  <si>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</si>
  <si>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</si>
  <si>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</si>
  <si>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</si>
  <si>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</si>
  <si>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</si>
  <si>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</si>
  <si>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</si>
  <si>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</si>
  <si>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</si>
  <si>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</si>
  <si>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</si>
  <si>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</si>
  <si>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</si>
  <si>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</si>
  <si>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</si>
  <si>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</si>
  <si>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</si>
  <si>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</si>
  <si>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</si>
  <si>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</si>
  <si>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</si>
  <si>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</si>
  <si>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</si>
  <si>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</si>
  <si>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</si>
  <si>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</si>
  <si>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</si>
  <si>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</si>
  <si>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</si>
  <si>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</si>
  <si>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</si>
  <si>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</si>
  <si>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</si>
  <si>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</si>
  <si>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</si>
  <si>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</si>
  <si>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</si>
  <si>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</si>
  <si>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</si>
  <si>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</si>
  <si>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</si>
  <si>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</si>
  <si>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</si>
  <si>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</si>
  <si>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</si>
  <si>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</si>
  <si>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</si>
  <si>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</si>
  <si>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</si>
  <si>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</si>
  <si>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</si>
  <si>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</si>
  <si>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</si>
  <si>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</si>
  <si>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</si>
  <si>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</si>
  <si>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</si>
  <si>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</si>
  <si>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</si>
  <si>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</si>
  <si>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</si>
  <si>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</si>
  <si>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</si>
  <si>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</si>
  <si>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</si>
  <si>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</si>
  <si>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</si>
  <si>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</si>
  <si>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</si>
  <si>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</si>
  <si>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</si>
  <si>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</si>
  <si>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</si>
  <si>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</si>
  <si>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</si>
  <si>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</si>
  <si>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</si>
  <si>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</si>
  <si>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</si>
  <si>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</si>
  <si>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</si>
  <si>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</si>
  <si>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</si>
  <si>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</si>
  <si>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</si>
  <si>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</si>
  <si>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</si>
  <si>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</si>
  <si>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</si>
  <si>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</si>
  <si>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</si>
  <si>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</si>
  <si>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</si>
  <si>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</si>
  <si>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</si>
  <si>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</si>
  <si>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</si>
  <si>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</si>
  <si>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</si>
  <si>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</si>
  <si>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</si>
  <si>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</si>
  <si>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</si>
  <si>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</si>
  <si>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</si>
  <si>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</si>
  <si>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</si>
  <si>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</si>
  <si>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</si>
  <si>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</si>
  <si>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</si>
  <si>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</si>
  <si>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</si>
  <si>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</si>
  <si>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</si>
  <si>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</si>
  <si>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</si>
  <si>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</si>
  <si>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</si>
  <si>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</si>
  <si>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</si>
  <si>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</si>
  <si>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</si>
  <si>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</si>
  <si>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</si>
  <si>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</si>
  <si>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</si>
  <si>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</si>
  <si>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</si>
  <si>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</si>
  <si>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</si>
  <si>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</si>
  <si>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</si>
  <si>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</si>
  <si>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</si>
  <si>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</si>
  <si>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</si>
  <si>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</si>
  <si>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</si>
  <si>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</si>
  <si>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</si>
  <si>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</si>
  <si>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</si>
  <si>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</si>
  <si>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</si>
  <si>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</si>
  <si>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</si>
  <si>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</si>
  <si>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</si>
  <si>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</si>
  <si>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</si>
  <si>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</si>
  <si>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</si>
  <si>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</si>
  <si>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</si>
  <si>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</si>
  <si>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</si>
  <si>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</si>
  <si>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</si>
  <si>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</si>
  <si>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</si>
  <si>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</si>
  <si>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</si>
  <si>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</si>
  <si>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</si>
  <si>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</si>
  <si>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</si>
  <si>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</si>
  <si>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</si>
  <si>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</si>
  <si>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</si>
  <si>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</si>
  <si>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</si>
  <si>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</si>
  <si>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</si>
  <si>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</si>
  <si>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</si>
  <si>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</si>
  <si>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</si>
  <si>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</si>
  <si>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</si>
  <si>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</si>
  <si>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</si>
  <si>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</si>
  <si>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</si>
  <si>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</si>
  <si>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</si>
  <si>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</si>
  <si>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</si>
  <si>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</si>
  <si>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</si>
  <si>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</si>
  <si>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</si>
  <si>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</si>
  <si>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</si>
  <si>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</si>
  <si>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</si>
  <si>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</si>
  <si>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</si>
  <si>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</si>
  <si>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</si>
  <si>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</si>
  <si>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</si>
  <si>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</si>
  <si>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</si>
  <si>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</si>
  <si>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</si>
  <si>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</si>
  <si>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</si>
  <si>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</si>
  <si>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</si>
  <si>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</si>
  <si>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</si>
  <si>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</si>
  <si>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</si>
  <si>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</si>
  <si>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</si>
  <si>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</si>
  <si>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</si>
  <si>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</si>
  <si>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</si>
  <si>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</si>
  <si>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</si>
  <si>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</si>
  <si>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</si>
  <si>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</si>
  <si>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</si>
  <si>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</si>
  <si>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</si>
  <si>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</si>
  <si>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</si>
  <si>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</si>
  <si>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</si>
  <si>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</si>
  <si>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</si>
  <si>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</si>
  <si>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</si>
  <si>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</si>
  <si>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</si>
  <si>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</si>
  <si>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</si>
  <si>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</si>
  <si>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</si>
  <si>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</si>
  <si>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</si>
  <si>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</si>
  <si>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</si>
  <si>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</si>
  <si>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</si>
  <si>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</si>
  <si>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</si>
  <si>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</si>
  <si>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</si>
  <si>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</si>
  <si>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</si>
  <si>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</si>
  <si>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</si>
  <si>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</si>
  <si>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</si>
  <si>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</si>
  <si>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</si>
  <si>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</si>
  <si>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</si>
  <si>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</si>
  <si>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</si>
  <si>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</si>
  <si>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</si>
  <si>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</si>
  <si>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</si>
  <si>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</si>
  <si>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</si>
  <si>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</si>
  <si>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</si>
  <si>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</si>
  <si>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</si>
  <si>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</si>
  <si>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</si>
  <si>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</si>
  <si>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</si>
  <si>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</si>
  <si>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</si>
  <si>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</si>
  <si>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</si>
  <si>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</si>
  <si>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</si>
  <si>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</si>
  <si>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</si>
  <si>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</si>
  <si>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</si>
  <si>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</si>
  <si>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</si>
  <si>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</si>
  <si>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</si>
  <si>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</si>
  <si>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</si>
  <si>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</si>
  <si>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</si>
  <si>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</si>
  <si>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</si>
  <si>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</si>
  <si>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</si>
  <si>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</si>
  <si>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</si>
  <si>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</si>
  <si>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</si>
  <si>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</si>
  <si>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</si>
  <si>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</si>
  <si>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</si>
  <si>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</si>
  <si>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</si>
  <si>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</si>
  <si>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</si>
  <si>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</si>
  <si>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</si>
  <si>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</si>
  <si>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</si>
  <si>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</si>
  <si>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</si>
  <si>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</si>
  <si>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</si>
  <si>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</si>
  <si>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</si>
  <si>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</si>
  <si>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</si>
  <si>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</si>
  <si>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</si>
  <si>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</si>
  <si>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</si>
  <si>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</si>
  <si>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</si>
  <si>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</si>
  <si>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</si>
  <si>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</si>
  <si>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</si>
  <si>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</si>
  <si>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</si>
  <si>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</si>
  <si>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</si>
  <si>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</si>
  <si>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</si>
  <si>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</si>
  <si>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</si>
  <si>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</si>
  <si>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</si>
  <si>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</si>
  <si>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</si>
  <si>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</si>
  <si>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</si>
  <si>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</si>
  <si>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</si>
  <si>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</si>
  <si>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</si>
  <si>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</si>
  <si>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</si>
  <si>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</si>
  <si>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</si>
  <si>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</si>
  <si>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</si>
  <si>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</si>
  <si>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</si>
  <si>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</si>
  <si>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</si>
  <si>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</si>
  <si>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</si>
  <si>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</si>
  <si>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</si>
  <si>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</si>
  <si>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</si>
  <si>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</si>
  <si>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</si>
  <si>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</si>
  <si>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</si>
  <si>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</si>
  <si>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</si>
  <si>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</si>
  <si>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</si>
  <si>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</si>
  <si>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</si>
  <si>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</si>
  <si>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</si>
  <si>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</si>
  <si>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</si>
  <si>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</si>
  <si>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</si>
  <si>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</si>
  <si>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</si>
  <si>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</si>
  <si>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</si>
  <si>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</si>
  <si>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</si>
  <si>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</si>
  <si>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</si>
  <si>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</si>
  <si>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</si>
  <si>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</si>
  <si>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</si>
  <si>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</si>
  <si>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</si>
  <si>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</si>
  <si>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</si>
  <si>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</si>
  <si>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</si>
  <si>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</si>
  <si>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</si>
  <si>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</si>
  <si>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</si>
  <si>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</si>
  <si>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</si>
  <si>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</si>
  <si>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</si>
  <si>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</si>
  <si>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</si>
  <si>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</si>
  <si>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</si>
  <si>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</si>
  <si>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</si>
  <si>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</si>
  <si>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</si>
  <si>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</si>
  <si>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</si>
  <si>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</si>
  <si>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</si>
  <si>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</si>
  <si>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</si>
  <si>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</si>
  <si>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</si>
  <si>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</si>
  <si>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</si>
  <si>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</si>
  <si>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</si>
  <si>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</si>
  <si>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</si>
  <si>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</si>
  <si>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</si>
  <si>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</si>
  <si>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</si>
  <si>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</si>
  <si>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</si>
  <si>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</si>
  <si>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</si>
  <si>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</si>
  <si>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</si>
  <si>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</si>
  <si>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</si>
  <si>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</si>
  <si>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</si>
  <si>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</si>
  <si>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</si>
  <si>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</si>
  <si>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</si>
  <si>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</si>
  <si>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</si>
  <si>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</si>
  <si>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</si>
  <si>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</si>
  <si>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</si>
  <si>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</si>
  <si>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</si>
  <si>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</si>
  <si>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</si>
  <si>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</si>
  <si>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</si>
  <si>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</si>
  <si>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</si>
  <si>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</si>
  <si>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</si>
  <si>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</si>
  <si>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</si>
  <si>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</si>
  <si>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</si>
  <si>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</si>
  <si>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</si>
  <si>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</si>
  <si>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</si>
  <si>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</si>
  <si>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</si>
  <si>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</si>
  <si>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</si>
  <si>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</si>
  <si>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</si>
  <si>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</si>
  <si>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</si>
  <si>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</si>
  <si>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</si>
  <si>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</si>
  <si>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</si>
  <si>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</si>
  <si>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</si>
  <si>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</si>
  <si>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</si>
  <si>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</si>
  <si>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</si>
  <si>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</si>
  <si>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</si>
  <si>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</si>
  <si>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</si>
  <si>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</si>
  <si>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</si>
  <si>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</si>
  <si>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</si>
  <si>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</si>
  <si>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</si>
  <si>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</si>
  <si>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</si>
  <si>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</si>
  <si>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</si>
  <si>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</si>
  <si>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</si>
  <si>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</si>
  <si>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</si>
  <si>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</si>
  <si>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</si>
  <si>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</si>
  <si>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</si>
  <si>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</si>
  <si>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</si>
  <si>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</si>
  <si>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</si>
  <si>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</si>
  <si>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</si>
  <si>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</si>
  <si>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</si>
  <si>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</si>
  <si>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</si>
  <si>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</si>
  <si>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</si>
  <si>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</si>
  <si>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</si>
  <si>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</si>
  <si>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</si>
  <si>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</si>
  <si>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</si>
  <si>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</si>
  <si>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</si>
  <si>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</si>
  <si>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</si>
  <si>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</si>
  <si>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</si>
  <si>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</si>
  <si>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</si>
  <si>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</si>
  <si>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</si>
  <si>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</si>
  <si>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</si>
  <si>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</si>
  <si>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</si>
  <si>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</si>
  <si>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</si>
  <si>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</si>
  <si>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</si>
  <si>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</si>
  <si>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</si>
  <si>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</si>
  <si>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</si>
  <si>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</si>
  <si>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</si>
  <si>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</si>
  <si>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</si>
  <si>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</si>
  <si>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</si>
  <si>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</si>
  <si>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</si>
  <si>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</si>
  <si>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</si>
  <si>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</si>
  <si>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</si>
  <si>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</si>
  <si>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</si>
  <si>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</si>
  <si>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</si>
  <si>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</si>
  <si>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</si>
  <si>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</si>
  <si>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</si>
  <si>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</si>
  <si>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</si>
  <si>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</si>
  <si>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</si>
  <si>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</si>
  <si>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</si>
  <si>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</si>
  <si>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</si>
  <si>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</si>
  <si>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</si>
  <si>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</si>
  <si>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</si>
  <si>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</si>
  <si>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</si>
  <si>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</si>
  <si>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</si>
  <si>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</si>
  <si>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</si>
  <si>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</si>
  <si>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</si>
  <si>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</si>
  <si>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</si>
  <si>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</si>
  <si>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</si>
  <si>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</si>
  <si>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</si>
  <si>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</si>
  <si>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</si>
  <si>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</si>
  <si>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</si>
  <si>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</si>
  <si>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</si>
  <si>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</si>
  <si>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</si>
  <si>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</si>
  <si>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</si>
  <si>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</si>
  <si>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</si>
  <si>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</si>
  <si>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</si>
  <si>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</si>
  <si>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</si>
  <si>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</si>
  <si>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</si>
  <si>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</si>
  <si>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</si>
  <si>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</si>
  <si>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</si>
  <si>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</si>
  <si>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</si>
  <si>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</si>
  <si>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</si>
  <si>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</si>
  <si>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</si>
  <si>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</si>
  <si>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</si>
  <si>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</si>
  <si>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</si>
  <si>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</si>
  <si>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</si>
  <si>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</si>
  <si>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</si>
  <si>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</si>
  <si>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</si>
  <si>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</si>
  <si>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</si>
  <si>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</si>
  <si>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</si>
  <si>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</si>
  <si>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</si>
  <si>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</si>
  <si>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</si>
  <si>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</si>
  <si>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</si>
  <si>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</si>
  <si>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</si>
  <si>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</si>
  <si>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</si>
  <si>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</si>
  <si>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</si>
  <si>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</si>
  <si>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</si>
  <si>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</si>
  <si>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</si>
  <si>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</si>
  <si>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</si>
  <si>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</si>
  <si>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</si>
  <si>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</si>
  <si>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</si>
  <si>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</si>
  <si>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</si>
  <si>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</si>
  <si>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</si>
  <si>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</si>
  <si>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</si>
  <si>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</si>
  <si>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</si>
  <si>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</si>
  <si>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</si>
  <si>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</si>
  <si>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</si>
  <si>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</si>
  <si>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</si>
  <si>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</si>
  <si>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</si>
  <si>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</si>
  <si>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</si>
  <si>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</si>
  <si>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</si>
  <si>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</si>
  <si>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</si>
  <si>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</si>
  <si>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</si>
  <si>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</si>
  <si>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</si>
  <si>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</si>
  <si>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</si>
  <si>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</si>
  <si>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</si>
  <si>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</si>
  <si>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</si>
  <si>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</si>
  <si>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</si>
  <si>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</si>
  <si>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</si>
  <si>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</si>
  <si>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</si>
  <si>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</si>
  <si>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</si>
  <si>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</si>
  <si>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</si>
  <si>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</si>
  <si>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</si>
  <si>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</si>
  <si>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</si>
  <si>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</si>
  <si>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</si>
  <si>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</si>
  <si>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</si>
  <si>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</si>
  <si>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</si>
  <si>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</si>
  <si>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</si>
  <si>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</si>
  <si>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</si>
  <si>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</si>
  <si>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</si>
  <si>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</si>
  <si>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</si>
  <si>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</si>
  <si>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</si>
  <si>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</si>
  <si>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</si>
  <si>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</si>
  <si>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</si>
  <si>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</si>
  <si>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</si>
  <si>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</si>
  <si>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</si>
  <si>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</si>
  <si>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</si>
  <si>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</si>
  <si>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</si>
  <si>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</si>
  <si>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</si>
  <si>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</si>
  <si>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</si>
  <si>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</si>
  <si>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</si>
  <si>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</si>
  <si>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</si>
  <si>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</si>
  <si>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</si>
  <si>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</si>
  <si>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</si>
  <si>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</si>
  <si>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</si>
  <si>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</si>
  <si>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</si>
  <si>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</si>
  <si>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</si>
  <si>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</si>
  <si>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</si>
  <si>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</si>
  <si>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</si>
  <si>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</si>
  <si>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</si>
  <si>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</si>
  <si>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</si>
  <si>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</si>
  <si>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</si>
  <si>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</si>
  <si>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</si>
  <si>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</si>
  <si>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</si>
  <si>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</si>
  <si>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</si>
  <si>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</si>
  <si>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</si>
  <si>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</si>
  <si>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</si>
  <si>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</si>
  <si>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</si>
  <si>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</si>
  <si>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</si>
  <si>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</si>
  <si>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</si>
  <si>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</si>
  <si>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</si>
  <si>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</si>
  <si>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</si>
  <si>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</si>
  <si>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</si>
  <si>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</si>
  <si>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</si>
  <si>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</si>
  <si>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</si>
  <si>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</si>
  <si>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</si>
  <si>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</si>
  <si>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</si>
  <si>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</si>
  <si>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</si>
  <si>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</si>
  <si>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</si>
  <si>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</si>
  <si>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</si>
  <si>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</si>
  <si>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</si>
  <si>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</si>
  <si>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</si>
  <si>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</si>
  <si>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</si>
  <si>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</si>
  <si>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</si>
  <si>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</si>
  <si>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</si>
  <si>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</si>
  <si>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</si>
  <si>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</si>
  <si>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</si>
  <si>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</si>
  <si>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</si>
  <si>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</si>
  <si>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</si>
  <si>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</si>
  <si>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</si>
  <si>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</si>
  <si>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</si>
  <si>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</si>
  <si>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</si>
  <si>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</si>
  <si>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</si>
  <si>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</si>
  <si>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</si>
  <si>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</si>
  <si>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</si>
  <si>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</si>
  <si>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</si>
  <si>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</si>
  <si>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</si>
  <si>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</si>
  <si>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</si>
  <si>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</si>
  <si>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</si>
  <si>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</si>
  <si>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</si>
  <si>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</si>
  <si>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</si>
  <si>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</si>
  <si>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</si>
  <si>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</si>
  <si>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</si>
  <si>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</si>
  <si>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</si>
  <si>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</si>
  <si>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</si>
  <si>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</si>
  <si>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</si>
  <si>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</si>
  <si>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</si>
  <si>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</si>
  <si>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</si>
  <si>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</si>
  <si>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</si>
  <si>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</si>
  <si>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</si>
  <si>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</si>
  <si>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</si>
  <si>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</si>
  <si>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</si>
  <si>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</si>
  <si>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</si>
  <si>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</si>
  <si>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</si>
  <si>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</si>
  <si>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</si>
  <si>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</si>
  <si>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</si>
  <si>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</si>
  <si>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</si>
  <si>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</si>
  <si>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</si>
  <si>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</si>
  <si>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</si>
  <si>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</si>
  <si>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</si>
  <si>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</si>
  <si>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</si>
  <si>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</si>
  <si>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</si>
  <si>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</si>
  <si>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</si>
  <si>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</si>
  <si>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</si>
  <si>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</si>
  <si>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</si>
  <si>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</si>
  <si>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</si>
  <si>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</si>
  <si>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</si>
  <si>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</si>
  <si>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</si>
  <si>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</si>
  <si>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</si>
  <si>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</si>
  <si>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</si>
  <si>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</si>
  <si>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</si>
  <si>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</si>
  <si>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</si>
  <si>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</si>
  <si>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</si>
  <si>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</si>
  <si>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</si>
  <si>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</si>
  <si>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</si>
  <si>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</si>
  <si>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</si>
  <si>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</si>
  <si>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</si>
  <si>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</si>
  <si>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</si>
  <si>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</si>
  <si>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</si>
  <si>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</si>
  <si>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</si>
  <si>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</si>
  <si>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</si>
  <si>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</si>
  <si>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</si>
  <si>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</si>
  <si>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</si>
  <si>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</si>
  <si>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</si>
  <si>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</si>
  <si>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</si>
  <si>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</si>
  <si>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</si>
  <si>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</si>
  <si>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</si>
  <si>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</si>
  <si>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</si>
  <si>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</si>
  <si>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</si>
  <si>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</si>
  <si>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</si>
  <si>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</si>
  <si>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</si>
  <si>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</si>
  <si>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</si>
  <si>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</si>
  <si>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</si>
  <si>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</si>
  <si>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</si>
  <si>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</si>
  <si>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</si>
  <si>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</si>
  <si>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</si>
  <si>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</si>
  <si>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</si>
  <si>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</si>
  <si>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</si>
  <si>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</si>
  <si>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</si>
  <si>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</si>
  <si>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</si>
  <si>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</si>
  <si>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</si>
  <si>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</si>
  <si>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</si>
  <si>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</si>
  <si>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</si>
  <si>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</si>
  <si>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</si>
  <si>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</si>
  <si>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</si>
  <si>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</si>
  <si>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</si>
  <si>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</si>
  <si>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</si>
  <si>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</si>
  <si>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</si>
  <si>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</si>
  <si>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</si>
  <si>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</si>
  <si>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</si>
  <si>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</si>
  <si>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</si>
  <si>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</si>
  <si>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</si>
  <si>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</si>
  <si>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</si>
  <si>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</si>
  <si>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</si>
  <si>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</si>
  <si>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</si>
  <si>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</si>
  <si>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</si>
  <si>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</si>
  <si>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</si>
  <si>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</si>
  <si>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</si>
  <si>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</si>
  <si>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</si>
  <si>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</si>
  <si>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</si>
  <si>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</si>
  <si>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</si>
  <si>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</si>
  <si>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</si>
  <si>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</si>
  <si>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</si>
  <si>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</si>
  <si>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</si>
  <si>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</si>
  <si>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</si>
  <si>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</si>
  <si>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</si>
  <si>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</si>
  <si>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</si>
  <si>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</si>
  <si>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</si>
  <si>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</si>
  <si>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</si>
  <si>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</si>
  <si>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</si>
  <si>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</si>
  <si>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</si>
  <si>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</si>
  <si>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</si>
  <si>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</si>
  <si>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</si>
  <si>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</si>
  <si>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</si>
  <si>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</si>
  <si>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</si>
  <si>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</si>
  <si>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</si>
  <si>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</si>
  <si>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</si>
  <si>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</si>
  <si>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</si>
  <si>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</si>
  <si>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</si>
  <si>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</si>
  <si>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</si>
  <si>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</si>
  <si>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</si>
  <si>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</si>
  <si>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</si>
  <si>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</si>
  <si>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</si>
  <si>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</si>
  <si>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</si>
  <si>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</si>
  <si>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</si>
  <si>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</si>
  <si>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</si>
  <si>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</si>
  <si>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</si>
  <si>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</si>
  <si>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</si>
  <si>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</si>
  <si>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</si>
  <si>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</si>
  <si>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</si>
  <si>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</si>
  <si>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</si>
  <si>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</si>
  <si>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</si>
  <si>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</si>
  <si>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</si>
  <si>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</si>
  <si>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</si>
  <si>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</si>
  <si>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</si>
  <si>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</si>
  <si>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</si>
  <si>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</si>
  <si>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</si>
  <si>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</si>
  <si>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</si>
  <si>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</si>
  <si>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</si>
  <si>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</si>
  <si>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</si>
  <si>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</si>
  <si>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</si>
  <si>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</si>
  <si>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</si>
  <si>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</si>
  <si>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</si>
  <si>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</si>
  <si>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</si>
  <si>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</si>
  <si>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</si>
  <si>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</si>
  <si>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</si>
  <si>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</si>
  <si>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</si>
  <si>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</si>
  <si>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</si>
  <si>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</si>
  <si>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</si>
  <si>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</si>
  <si>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</si>
  <si>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</si>
  <si>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</si>
  <si>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</si>
  <si>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</si>
  <si>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</si>
  <si>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</si>
  <si>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</si>
  <si>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</si>
  <si>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</si>
  <si>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</si>
  <si>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</si>
  <si>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</si>
  <si>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</si>
  <si>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</si>
  <si>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</si>
  <si>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</si>
  <si>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</si>
  <si>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</si>
  <si>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</si>
  <si>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</si>
  <si>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</si>
  <si>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</si>
  <si>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</si>
  <si>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</si>
  <si>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</si>
  <si>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</si>
  <si>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</si>
  <si>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</si>
  <si>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</si>
  <si>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</si>
  <si>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</si>
  <si>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</si>
  <si>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</si>
  <si>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</si>
  <si>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</si>
  <si>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</si>
  <si>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</si>
  <si>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</si>
  <si>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</si>
  <si>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</si>
  <si>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</si>
  <si>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</si>
  <si>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</si>
  <si>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</si>
  <si>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</si>
  <si>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</si>
  <si>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</si>
  <si>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</si>
  <si>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</si>
  <si>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</si>
  <si>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</si>
  <si>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</si>
  <si>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</si>
  <si>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</si>
  <si>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</si>
  <si>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</si>
  <si>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</si>
  <si>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</si>
  <si>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</si>
  <si>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</si>
  <si>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</si>
  <si>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</si>
  <si>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</si>
  <si>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</si>
  <si>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</si>
  <si>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</si>
  <si>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</si>
  <si>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</si>
  <si>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</si>
  <si>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</si>
  <si>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</si>
  <si>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</si>
  <si>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</si>
  <si>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</si>
  <si>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</si>
  <si>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</si>
  <si>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</si>
  <si>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</si>
  <si>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</si>
  <si>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</si>
  <si>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</si>
  <si>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</si>
  <si>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</si>
  <si>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</si>
  <si>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</si>
  <si>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</si>
  <si>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</si>
  <si>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</si>
  <si>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</si>
  <si>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</si>
  <si>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</si>
  <si>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</si>
  <si>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</si>
  <si>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</si>
  <si>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</si>
  <si>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</si>
  <si>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</si>
  <si>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</si>
  <si>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</si>
  <si>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</si>
  <si>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</si>
  <si>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</si>
  <si>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</si>
  <si>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</si>
  <si>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</si>
  <si>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</si>
  <si>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</si>
  <si>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</si>
  <si>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</si>
  <si>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</si>
  <si>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</si>
  <si>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</si>
  <si>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</si>
  <si>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</si>
  <si>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</si>
  <si>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</si>
  <si>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</si>
  <si>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</si>
  <si>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</si>
  <si>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</si>
  <si>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</si>
  <si>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</si>
  <si>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</si>
  <si>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</si>
  <si>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</si>
  <si>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</si>
  <si>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</si>
  <si>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</si>
  <si>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</si>
  <si>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</si>
  <si>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</si>
  <si>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</si>
  <si>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</si>
  <si>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</si>
  <si>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</si>
  <si>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</si>
  <si>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</si>
  <si>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</si>
  <si>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</si>
  <si>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</si>
  <si>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</si>
  <si>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</si>
  <si>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</si>
  <si>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</si>
  <si>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</si>
  <si>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</si>
  <si>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</si>
  <si>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</si>
  <si>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</si>
  <si>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</si>
  <si>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</si>
  <si>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</si>
  <si>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</si>
  <si>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</si>
  <si>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</si>
  <si>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</si>
  <si>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</si>
  <si>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</si>
  <si>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</si>
  <si>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</si>
  <si>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</si>
  <si>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</si>
  <si>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</si>
  <si>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</si>
  <si>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</si>
  <si>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</si>
  <si>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</si>
  <si>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</si>
  <si>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</si>
  <si>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</si>
  <si>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</si>
  <si>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</si>
  <si>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</si>
  <si>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</si>
  <si>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</si>
  <si>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</si>
  <si>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</si>
  <si>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</si>
  <si>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</si>
  <si>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</si>
  <si>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</si>
  <si>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</si>
  <si>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</si>
  <si>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</si>
  <si>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</si>
  <si>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</si>
  <si>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</si>
  <si>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</si>
  <si>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</si>
  <si>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</si>
  <si>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</si>
  <si>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</si>
  <si>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</si>
  <si>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</si>
  <si>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</si>
  <si>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</si>
  <si>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</si>
  <si>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</si>
  <si>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</si>
  <si>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</si>
  <si>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</si>
  <si>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</si>
  <si>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</si>
  <si>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</si>
  <si>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</si>
  <si>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</si>
  <si>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</si>
  <si>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</si>
  <si>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</si>
  <si>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</si>
  <si>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</si>
  <si>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</si>
  <si>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</si>
  <si>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</si>
  <si>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</si>
  <si>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</si>
  <si>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</si>
  <si>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</si>
  <si>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</si>
  <si>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</si>
  <si>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</si>
  <si>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</si>
  <si>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</si>
  <si>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</si>
  <si>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</si>
  <si>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</si>
  <si>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</si>
  <si>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</si>
  <si>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</si>
  <si>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</si>
  <si>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</si>
  <si>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</si>
  <si>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</si>
  <si>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</si>
  <si>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</si>
  <si>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</si>
  <si>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</si>
  <si>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</si>
  <si>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</si>
  <si>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</si>
  <si>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</si>
  <si>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</si>
  <si>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</si>
  <si>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</si>
  <si>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</si>
  <si>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</si>
  <si>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</si>
  <si>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</si>
  <si>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</si>
  <si>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</si>
  <si>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</si>
  <si>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</si>
  <si>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</si>
  <si>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</si>
  <si>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</si>
  <si>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</si>
  <si>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</si>
  <si>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</si>
  <si>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</si>
  <si>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</si>
  <si>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</si>
  <si>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</si>
  <si>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</si>
  <si>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</si>
  <si>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</si>
  <si>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</si>
  <si>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</si>
  <si>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</si>
  <si>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</si>
  <si>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</si>
  <si>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</si>
  <si>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</si>
  <si>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</si>
  <si>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</si>
  <si>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</si>
  <si>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</si>
  <si>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</si>
  <si>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</si>
  <si>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</si>
  <si>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</si>
  <si>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</si>
  <si>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</si>
  <si>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</si>
  <si>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</si>
  <si>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</si>
  <si>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</si>
  <si>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</si>
  <si>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</si>
  <si>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</si>
  <si>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</si>
  <si>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</si>
  <si>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</si>
  <si>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</si>
  <si>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</si>
  <si>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</si>
  <si>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</si>
  <si>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</si>
  <si>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</si>
  <si>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</si>
  <si>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</si>
  <si>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</si>
  <si>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</si>
  <si>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</si>
  <si>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</si>
  <si>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</si>
  <si>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</si>
  <si>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</si>
  <si>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</si>
  <si>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</si>
  <si>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</si>
  <si>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</si>
  <si>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</si>
  <si>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</si>
  <si>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</si>
  <si>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</si>
  <si>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</si>
  <si>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</si>
  <si>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</si>
  <si>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</si>
  <si>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</si>
  <si>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</si>
  <si>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</si>
  <si>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</si>
  <si>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</si>
  <si>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</si>
  <si>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</si>
  <si>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</si>
  <si>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</si>
  <si>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</si>
  <si>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</si>
  <si>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</si>
  <si>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</si>
  <si>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</si>
  <si>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</si>
  <si>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</si>
  <si>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</si>
  <si>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</si>
  <si>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</si>
  <si>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</si>
  <si>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</si>
  <si>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</si>
  <si>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</si>
  <si>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</si>
  <si>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</si>
  <si>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</si>
  <si>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</si>
  <si>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</si>
  <si>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</si>
  <si>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</si>
  <si>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</si>
  <si>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</si>
  <si>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</si>
  <si>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</si>
  <si>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</si>
  <si>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</si>
  <si>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</si>
  <si>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</si>
  <si>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</si>
  <si>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</si>
  <si>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</si>
  <si>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</si>
  <si>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</si>
  <si>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</si>
  <si>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</si>
  <si>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</si>
  <si>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</si>
  <si>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</si>
  <si>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</si>
  <si>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</si>
  <si>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</si>
  <si>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</si>
  <si>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</si>
  <si>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</si>
  <si>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</si>
  <si>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</si>
  <si>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</si>
  <si>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</si>
  <si>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</si>
  <si>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</si>
  <si>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</si>
  <si>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</si>
  <si>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</si>
  <si>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</si>
  <si>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</si>
  <si>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</si>
  <si>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</si>
  <si>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</si>
  <si>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</si>
  <si>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</si>
  <si>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</si>
  <si>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</si>
  <si>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</si>
  <si>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</si>
  <si>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</si>
  <si>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</si>
  <si>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</si>
  <si>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</si>
  <si>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</si>
  <si>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</si>
  <si>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</si>
  <si>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</si>
  <si>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</si>
  <si>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</si>
  <si>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</si>
  <si>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</si>
  <si>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</si>
  <si>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</si>
  <si>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</si>
  <si>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</si>
  <si>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</si>
  <si>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</si>
  <si>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</si>
  <si>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</si>
  <si>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</si>
  <si>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</si>
  <si>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</si>
  <si>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</si>
  <si>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</si>
  <si>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</si>
  <si>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</si>
  <si>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</si>
  <si>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</si>
  <si>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</si>
  <si>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</si>
  <si>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</si>
  <si>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</si>
  <si>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</si>
  <si>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</si>
  <si>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</si>
  <si>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</si>
  <si>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</si>
  <si>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</si>
  <si>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</si>
  <si>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</si>
  <si>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</si>
  <si>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</si>
  <si>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</si>
  <si>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</si>
  <si>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</si>
  <si>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</si>
  <si>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</si>
  <si>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</si>
  <si>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</si>
  <si>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</si>
  <si>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</si>
  <si>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</si>
  <si>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</si>
  <si>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</si>
  <si>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</si>
  <si>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</si>
  <si>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</si>
  <si>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</si>
  <si>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</si>
  <si>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</si>
  <si>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</si>
  <si>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</si>
  <si>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</si>
  <si>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</si>
  <si>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</si>
  <si>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</si>
  <si>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</si>
  <si>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</si>
  <si>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</si>
  <si>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</si>
  <si>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</si>
  <si>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</si>
  <si>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</si>
  <si>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</si>
  <si>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</si>
  <si>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</si>
  <si>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</si>
  <si>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</si>
  <si>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</si>
  <si>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</si>
  <si>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</si>
  <si>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</si>
  <si>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</si>
  <si>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</si>
  <si>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</si>
  <si>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</si>
  <si>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</si>
  <si>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</si>
  <si>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</si>
  <si>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</si>
  <si>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</si>
  <si>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</si>
  <si>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</si>
  <si>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</si>
  <si>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</si>
  <si>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</si>
  <si>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</si>
  <si>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</si>
  <si>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</si>
  <si>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</si>
  <si>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</si>
  <si>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</si>
  <si>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</si>
  <si>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</si>
  <si>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</si>
  <si>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</si>
  <si>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</si>
  <si>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</si>
  <si>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</si>
  <si>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</si>
  <si>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</si>
  <si>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</si>
  <si>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</si>
  <si>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</si>
  <si>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</si>
  <si>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</si>
  <si>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</si>
  <si>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</si>
  <si>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</si>
  <si>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</si>
  <si>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</si>
  <si>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</si>
  <si>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</si>
  <si>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</si>
  <si>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</si>
  <si>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</si>
  <si>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</si>
  <si>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</si>
  <si>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</si>
  <si>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</si>
  <si>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</si>
  <si>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</si>
  <si>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</si>
  <si>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</si>
  <si>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</si>
  <si>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</si>
  <si>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</si>
  <si>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</si>
  <si>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</si>
  <si>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</si>
  <si>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</si>
  <si>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</si>
  <si>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</si>
  <si>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</si>
  <si>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</si>
  <si>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</si>
  <si>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</si>
  <si>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</si>
  <si>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</si>
  <si>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</si>
  <si>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</si>
  <si>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</si>
  <si>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</si>
  <si>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</si>
  <si>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</si>
  <si>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</si>
  <si>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</si>
  <si>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</si>
  <si>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</si>
  <si>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</si>
  <si>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</si>
  <si>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</si>
  <si>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</si>
  <si>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</si>
  <si>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</si>
  <si>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</si>
  <si>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</si>
  <si>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</si>
  <si>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</si>
  <si>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</si>
  <si>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</si>
  <si>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</si>
  <si>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</si>
  <si>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</si>
  <si>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</si>
  <si>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</si>
  <si>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</si>
  <si>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</si>
  <si>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</si>
  <si>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</si>
  <si>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</si>
  <si>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</si>
  <si>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</si>
  <si>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</si>
  <si>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</si>
  <si>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</si>
  <si>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</si>
  <si>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</si>
  <si>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</si>
  <si>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</si>
  <si>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</si>
  <si>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</si>
  <si>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</si>
  <si>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</si>
  <si>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</si>
  <si>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</si>
  <si>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</si>
  <si>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</si>
  <si>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</si>
  <si>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</si>
  <si>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</si>
  <si>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</si>
  <si>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</si>
  <si>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</si>
  <si>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</si>
  <si>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</si>
  <si>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</si>
  <si>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</si>
  <si>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</si>
  <si>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</si>
  <si>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</si>
  <si>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</si>
  <si>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</si>
  <si>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</si>
  <si>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</si>
  <si>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</si>
  <si>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</si>
  <si>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</si>
  <si>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</si>
  <si>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</si>
  <si>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</si>
  <si>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</si>
  <si>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</si>
  <si>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</si>
  <si>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</si>
  <si>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</si>
  <si>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</si>
  <si>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</si>
  <si>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</si>
  <si>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</si>
  <si>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</si>
  <si>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</si>
  <si>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</si>
  <si>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</si>
  <si>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</si>
  <si>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</si>
  <si>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</si>
  <si>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</si>
  <si>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</si>
  <si>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</si>
  <si>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</si>
  <si>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</si>
  <si>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</si>
  <si>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</si>
  <si>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</si>
  <si>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</si>
  <si>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</si>
  <si>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</si>
  <si>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</si>
  <si>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</si>
  <si>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</si>
  <si>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</si>
  <si>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</si>
  <si>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</si>
  <si>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</si>
  <si>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</si>
  <si>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</si>
  <si>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</si>
  <si>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</si>
  <si>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</si>
  <si>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</si>
  <si>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</si>
  <si>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</si>
  <si>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</si>
  <si>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</si>
  <si>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</si>
  <si>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</si>
  <si>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</si>
  <si>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</si>
  <si>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</si>
  <si>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</si>
  <si>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</si>
  <si>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</si>
  <si>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</si>
  <si>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</si>
  <si>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</si>
  <si>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</si>
  <si>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</si>
  <si>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</si>
  <si>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</si>
  <si>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</si>
  <si>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</si>
  <si>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</si>
  <si>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</si>
  <si>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</si>
  <si>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</si>
  <si>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</si>
  <si>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</si>
  <si>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</si>
  <si>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</si>
  <si>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</si>
  <si>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</si>
  <si>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</si>
  <si>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</si>
  <si>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</si>
  <si>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</si>
  <si>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</si>
  <si>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</si>
  <si>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</si>
  <si>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</si>
  <si>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</si>
  <si>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</si>
  <si>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</si>
  <si>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</si>
  <si>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</si>
  <si>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</si>
  <si>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</si>
  <si>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</si>
  <si>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</si>
  <si>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</si>
  <si>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</si>
  <si>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</si>
  <si>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</si>
  <si>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</si>
  <si>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</si>
  <si>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</si>
  <si>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</si>
  <si>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</si>
  <si>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</si>
  <si>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</si>
  <si>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</si>
  <si>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</si>
  <si>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</si>
  <si>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</si>
  <si>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</si>
  <si>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</si>
  <si>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</si>
  <si>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</si>
  <si>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</si>
  <si>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</si>
  <si>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</si>
  <si>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</si>
  <si>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</si>
  <si>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</si>
  <si>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</si>
  <si>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</si>
  <si>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</si>
  <si>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</si>
  <si>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</si>
  <si>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</si>
  <si>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</si>
  <si>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</si>
  <si>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</si>
  <si>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</si>
  <si>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</si>
  <si>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</si>
  <si>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</si>
  <si>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</si>
  <si>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</si>
  <si>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</si>
  <si>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</si>
  <si>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</si>
  <si>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</si>
  <si>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</si>
  <si>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</si>
  <si>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</si>
  <si>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</si>
  <si>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</si>
  <si>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</si>
  <si>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</si>
  <si>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</si>
  <si>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</si>
  <si>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</si>
  <si>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</si>
  <si>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</si>
  <si>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</si>
  <si>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</si>
  <si>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</si>
  <si>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</si>
  <si>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</si>
  <si>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</si>
  <si>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</si>
  <si>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</si>
  <si>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</si>
  <si>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</si>
  <si>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</si>
  <si>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</si>
  <si>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</si>
  <si>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</si>
  <si>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</si>
  <si>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</si>
  <si>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</si>
  <si>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</si>
  <si>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</si>
  <si>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</si>
  <si>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</si>
  <si>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</si>
  <si>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</si>
  <si>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</si>
  <si>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</si>
  <si>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</si>
  <si>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</si>
  <si>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</si>
  <si>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</si>
  <si>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</si>
  <si>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</si>
  <si>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</si>
  <si>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</si>
  <si>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</si>
  <si>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</si>
  <si>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</si>
  <si>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</si>
  <si>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</si>
  <si>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</si>
  <si>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</si>
  <si>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</si>
  <si>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</si>
  <si>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</si>
  <si>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</si>
  <si>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</si>
  <si>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</si>
  <si>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</si>
  <si>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</si>
  <si>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</si>
  <si>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</si>
  <si>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</si>
  <si>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</si>
  <si>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</si>
  <si>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</si>
  <si>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</si>
  <si>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</si>
  <si>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</si>
  <si>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</si>
  <si>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</si>
  <si>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</si>
  <si>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</si>
  <si>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</si>
  <si>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</si>
  <si>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</si>
  <si>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</si>
  <si>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</si>
  <si>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</si>
  <si>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</si>
  <si>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</si>
  <si>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</si>
  <si>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</si>
  <si>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</si>
  <si>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</si>
  <si>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</si>
  <si>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</si>
  <si>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</si>
  <si>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</si>
  <si>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</si>
  <si>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</si>
  <si>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</si>
  <si>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</si>
  <si>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</si>
  <si>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</si>
  <si>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</si>
  <si>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</si>
  <si>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</si>
  <si>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</si>
  <si>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</si>
  <si>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</si>
  <si>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</si>
  <si>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</si>
  <si>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</si>
  <si>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</si>
  <si>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</si>
  <si>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</si>
  <si>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</si>
  <si>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</si>
  <si>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</si>
  <si>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</si>
  <si>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</si>
  <si>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</si>
  <si>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</si>
  <si>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</si>
  <si>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</si>
  <si>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</si>
  <si>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</si>
  <si>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</si>
  <si>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</si>
  <si>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</si>
  <si>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</si>
  <si>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</si>
  <si>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</si>
  <si>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</si>
  <si>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</si>
  <si>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</si>
  <si>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</si>
  <si>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</si>
  <si>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</si>
  <si>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</si>
  <si>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</si>
  <si>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</si>
  <si>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</si>
  <si>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</si>
  <si>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</si>
  <si>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</si>
  <si>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</si>
  <si>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</si>
  <si>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</si>
  <si>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</si>
  <si>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</si>
  <si>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</si>
  <si>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</si>
  <si>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</si>
  <si>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</si>
  <si>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</si>
  <si>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</si>
  <si>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</si>
  <si>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</si>
  <si>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</si>
  <si>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</si>
  <si>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</si>
  <si>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</si>
  <si>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</si>
  <si>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</si>
  <si>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</si>
  <si>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</si>
  <si>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</si>
  <si>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</si>
  <si>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</si>
  <si>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</si>
  <si>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</si>
  <si>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</si>
  <si>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</si>
  <si>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</si>
  <si>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</si>
  <si>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</si>
  <si>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</si>
  <si>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</si>
  <si>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</si>
  <si>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</si>
  <si>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</si>
  <si>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</si>
  <si>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</si>
  <si>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</si>
  <si>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</si>
  <si>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</si>
  <si>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</si>
  <si>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</si>
  <si>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</si>
  <si>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</si>
  <si>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</si>
  <si>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</si>
  <si>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</si>
  <si>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</si>
  <si>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</si>
  <si>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</si>
  <si>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</si>
  <si>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</si>
  <si>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</si>
  <si>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</si>
  <si>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</si>
  <si>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</si>
  <si>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</si>
  <si>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</si>
  <si>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</si>
  <si>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</si>
  <si>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</si>
  <si>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</si>
  <si>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</si>
  <si>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</si>
  <si>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</si>
  <si>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</si>
  <si>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</si>
  <si>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</si>
  <si>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</si>
  <si>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</si>
  <si>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</si>
  <si>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</si>
  <si>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</si>
  <si>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</si>
  <si>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</si>
  <si>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</si>
  <si>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</si>
  <si>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</si>
  <si>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</si>
  <si>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</si>
  <si>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</si>
  <si>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</si>
  <si>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</si>
  <si>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</si>
  <si>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</si>
  <si>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</si>
  <si>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</si>
  <si>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</si>
  <si>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</si>
  <si>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</si>
  <si>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</si>
  <si>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</si>
  <si>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</si>
  <si>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</si>
  <si>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</si>
  <si>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</si>
  <si>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</si>
  <si>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</si>
  <si>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</si>
  <si>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</si>
  <si>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</si>
  <si>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</si>
  <si>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</si>
  <si>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</si>
  <si>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</si>
  <si>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</si>
  <si>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</si>
  <si>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</si>
  <si>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</si>
  <si>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</si>
  <si>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</si>
  <si>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</si>
  <si>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</si>
  <si>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</si>
  <si>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</si>
  <si>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</si>
  <si>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</si>
  <si>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</si>
  <si>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</si>
  <si>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</si>
  <si>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</si>
  <si>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</si>
  <si>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</si>
  <si>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</si>
  <si>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</si>
  <si>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</si>
  <si>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</si>
  <si>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</si>
  <si>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</si>
  <si>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</si>
  <si>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</si>
  <si>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</si>
  <si>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</si>
  <si>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</si>
  <si>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</si>
  <si>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</si>
  <si>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</si>
  <si>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</si>
  <si>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</si>
  <si>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</si>
  <si>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</si>
  <si>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</si>
  <si>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</si>
  <si>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</si>
  <si>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</si>
  <si>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</si>
  <si>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</si>
  <si>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</si>
  <si>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</si>
  <si>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</si>
  <si>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</si>
  <si>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</si>
  <si>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</si>
  <si>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</si>
  <si>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</si>
  <si>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</si>
  <si>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</si>
  <si>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</si>
  <si>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</si>
  <si>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</si>
  <si>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</si>
  <si>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</si>
  <si>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</si>
  <si>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</si>
  <si>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</si>
  <si>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</si>
  <si>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</si>
  <si>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</si>
  <si>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</si>
  <si>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</si>
  <si>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</si>
  <si>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</si>
  <si>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</si>
  <si>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</si>
  <si>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</si>
  <si>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</si>
  <si>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</si>
  <si>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</si>
  <si>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</si>
  <si>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</si>
  <si>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</si>
  <si>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</si>
  <si>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</si>
  <si>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</si>
  <si>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</si>
  <si>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</si>
  <si>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</si>
  <si>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</si>
  <si>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</si>
  <si>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</si>
  <si>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</si>
  <si>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</si>
  <si>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</si>
  <si>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</si>
  <si>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</si>
  <si>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</si>
  <si>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</si>
  <si>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</si>
  <si>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</si>
  <si>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</si>
  <si>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</si>
  <si>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</si>
  <si>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</si>
  <si>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</si>
  <si>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</si>
  <si>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</si>
  <si>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</si>
  <si>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</si>
  <si>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</si>
  <si>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</si>
  <si>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</si>
  <si>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</si>
  <si>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</si>
  <si>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</si>
  <si>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</si>
  <si>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</si>
  <si>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</si>
  <si>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</si>
  <si>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</si>
  <si>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</si>
  <si>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</si>
  <si>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</si>
  <si>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</si>
  <si>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</si>
  <si>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</si>
  <si>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</si>
  <si>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</si>
  <si>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</si>
  <si>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</si>
  <si>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</si>
  <si>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</si>
  <si>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</si>
  <si>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</si>
  <si>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</si>
  <si>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</si>
  <si>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</si>
  <si>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</si>
  <si>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</si>
  <si>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</si>
  <si>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</si>
  <si>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</si>
  <si>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</si>
  <si>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</si>
  <si>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</si>
  <si>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</si>
  <si>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</si>
  <si>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</si>
  <si>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</si>
  <si>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</si>
  <si>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</si>
  <si>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</si>
  <si>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</si>
  <si>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</si>
  <si>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</si>
  <si>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</si>
  <si>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</si>
  <si>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</si>
  <si>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</si>
  <si>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</si>
  <si>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</si>
  <si>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</si>
  <si>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</si>
  <si>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</si>
  <si>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</si>
  <si>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</si>
  <si>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</si>
  <si>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</si>
  <si>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</si>
  <si>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</si>
  <si>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</si>
  <si>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</si>
  <si>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</si>
  <si>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</si>
  <si>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</si>
  <si>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</si>
  <si>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</si>
  <si>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</si>
  <si>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</si>
  <si>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</si>
  <si>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</si>
  <si>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</si>
  <si>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</si>
  <si>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</si>
  <si>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</si>
  <si>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</si>
  <si>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</si>
  <si>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</si>
  <si>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</si>
  <si>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</si>
  <si>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</si>
  <si>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</si>
  <si>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</si>
  <si>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</si>
  <si>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</si>
  <si>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</si>
  <si>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</si>
  <si>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</si>
  <si>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</si>
  <si>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</si>
  <si>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</si>
  <si>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</si>
  <si>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</si>
  <si>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</si>
  <si>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</si>
  <si>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</si>
  <si>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</si>
  <si>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</si>
  <si>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</si>
  <si>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</si>
  <si>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</si>
  <si>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</si>
  <si>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</si>
  <si>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</si>
  <si>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</si>
  <si>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</si>
  <si>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</si>
  <si>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</si>
  <si>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</si>
  <si>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</si>
  <si>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</si>
  <si>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</si>
  <si>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</si>
  <si>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</si>
  <si>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</si>
  <si>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</si>
  <si>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</si>
  <si>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</si>
  <si>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</si>
  <si>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</si>
  <si>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</si>
  <si>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</si>
  <si>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</si>
  <si>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</si>
  <si>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</si>
  <si>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</si>
  <si>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</si>
  <si>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</si>
  <si>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</si>
  <si>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</si>
  <si>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</si>
  <si>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</si>
  <si>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</si>
  <si>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</si>
  <si>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</si>
  <si>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</si>
  <si>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</si>
  <si>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</si>
  <si>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</si>
  <si>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</si>
  <si>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</si>
  <si>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</si>
  <si>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</si>
  <si>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</si>
  <si>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</si>
  <si>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</si>
  <si>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</si>
  <si>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</si>
  <si>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</si>
  <si>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</si>
  <si>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</si>
  <si>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</si>
  <si>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</si>
  <si>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</si>
  <si>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</si>
  <si>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</si>
  <si>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</si>
  <si>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</si>
  <si>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</si>
  <si>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</si>
  <si>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</si>
  <si>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</si>
  <si>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</si>
  <si>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</si>
  <si>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</si>
  <si>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</si>
  <si>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</si>
  <si>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</si>
  <si>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</si>
  <si>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</si>
  <si>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</si>
  <si>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</si>
  <si>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</si>
  <si>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</si>
  <si>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</si>
  <si>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</si>
  <si>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</si>
  <si>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</si>
  <si>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</si>
  <si>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</si>
  <si>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</si>
  <si>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</si>
  <si>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</si>
  <si>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</si>
  <si>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</si>
  <si>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</si>
  <si>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</si>
  <si>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</si>
  <si>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</si>
  <si>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</si>
  <si>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</si>
  <si>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</si>
  <si>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</si>
  <si>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</si>
  <si>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</si>
  <si>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</si>
  <si>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</si>
  <si>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</si>
  <si>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</si>
  <si>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</si>
  <si>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</si>
  <si>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</si>
  <si>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</si>
  <si>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</si>
  <si>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</si>
  <si>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</si>
  <si>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</si>
  <si>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</si>
  <si>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</si>
  <si>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</si>
  <si>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</si>
  <si>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</si>
  <si>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</si>
  <si>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</si>
  <si>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</si>
  <si>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</si>
  <si>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</si>
  <si>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</si>
  <si>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</si>
  <si>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</si>
  <si>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</si>
  <si>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</si>
  <si>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</si>
  <si>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</si>
  <si>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</si>
  <si>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</si>
  <si>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</si>
  <si>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</si>
  <si>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</si>
  <si>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</si>
  <si>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</si>
  <si>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</si>
  <si>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</si>
  <si>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</si>
  <si>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</si>
  <si>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</si>
  <si>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</si>
  <si>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</si>
  <si>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</si>
  <si>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</si>
  <si>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</si>
  <si>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</si>
  <si>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</si>
  <si>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</si>
  <si>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</si>
  <si>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</si>
  <si>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</si>
  <si>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</si>
  <si>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</si>
  <si>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</si>
  <si>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</si>
  <si>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</si>
  <si>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</si>
  <si>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</si>
  <si>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</si>
  <si>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</si>
  <si>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</si>
  <si>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</si>
  <si>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</si>
  <si>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</si>
  <si>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</si>
  <si>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</si>
  <si>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</si>
  <si>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</si>
  <si>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</si>
  <si>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</si>
  <si>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</si>
  <si>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</si>
  <si>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</si>
  <si>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</si>
  <si>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</si>
  <si>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</si>
  <si>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</si>
  <si>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</si>
  <si>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</si>
  <si>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</si>
  <si>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</si>
  <si>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</si>
  <si>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</si>
  <si>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</si>
  <si>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</si>
  <si>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</si>
  <si>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</si>
  <si>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</si>
  <si>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</si>
  <si>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</si>
  <si>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</si>
  <si>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</si>
  <si>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</si>
  <si>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</si>
  <si>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</si>
  <si>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</si>
  <si>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</si>
  <si>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</si>
  <si>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</si>
  <si>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</si>
  <si>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</si>
  <si>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</si>
  <si>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</si>
  <si>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</si>
  <si>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</si>
  <si>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</si>
  <si>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</si>
  <si>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</si>
  <si>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</si>
  <si>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</si>
  <si>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</si>
  <si>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</si>
  <si>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</si>
  <si>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</si>
  <si>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</si>
  <si>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</si>
  <si>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</si>
  <si>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</si>
  <si>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</si>
  <si>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</si>
  <si>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</si>
  <si>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</si>
  <si>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</si>
  <si>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</si>
  <si>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</si>
  <si>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</si>
  <si>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</si>
  <si>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</si>
  <si>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</si>
  <si>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</si>
  <si>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</si>
  <si>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</si>
  <si>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</si>
  <si>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</si>
  <si>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</si>
  <si>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</si>
  <si>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</si>
  <si>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</si>
  <si>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</si>
  <si>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</si>
  <si>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</si>
  <si>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</si>
  <si>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</si>
  <si>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</si>
  <si>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</si>
  <si>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</si>
  <si>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</si>
  <si>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</si>
  <si>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</si>
  <si>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</si>
  <si>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</si>
  <si>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</si>
  <si>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</si>
  <si>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</si>
  <si>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</si>
  <si>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</si>
  <si>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</si>
  <si>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</si>
  <si>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</si>
  <si>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</si>
  <si>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</si>
  <si>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</si>
  <si>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PCM-20251007-00001243</t>
  </si>
  <si>
    <t>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</si>
  <si>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</si>
  <si>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</si>
  <si>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</si>
  <si>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</si>
  <si>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</si>
  <si>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</si>
  <si>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</si>
  <si>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</si>
  <si>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</si>
  <si>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</si>
  <si>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</si>
  <si>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</si>
  <si>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</si>
  <si>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</si>
  <si>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</si>
  <si>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</si>
  <si>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</si>
  <si>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</si>
  <si>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</si>
  <si>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</si>
  <si>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</si>
  <si>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</si>
  <si>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</si>
  <si>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</si>
  <si>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</si>
  <si>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</si>
  <si>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</si>
  <si>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</si>
  <si>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</si>
  <si>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</si>
  <si>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</si>
  <si>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</si>
  <si>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</si>
  <si>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</si>
  <si>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</si>
  <si>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</si>
  <si>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</si>
  <si>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</si>
  <si>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</si>
  <si>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</si>
  <si>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</si>
  <si>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</si>
  <si>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</si>
  <si>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</si>
  <si>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</si>
  <si>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</si>
  <si>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</si>
  <si>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</si>
  <si>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</si>
  <si>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</si>
  <si>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</si>
  <si>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</si>
  <si>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</si>
  <si>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</si>
  <si>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</si>
  <si>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</si>
  <si>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</si>
  <si>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</si>
  <si>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</si>
  <si>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</si>
  <si>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</si>
  <si>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</si>
  <si>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</si>
  <si>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</si>
  <si>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</si>
  <si>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</si>
  <si>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</si>
  <si>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</si>
  <si>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</si>
  <si>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</si>
  <si>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</si>
  <si>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</si>
  <si>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</si>
  <si>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</si>
  <si>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</si>
  <si>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</si>
  <si>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</si>
  <si>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</si>
  <si>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</si>
  <si>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</si>
  <si>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</si>
  <si>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</si>
  <si>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</si>
  <si>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</si>
  <si>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PCM-20251007-00000871</t>
  </si>
  <si>
    <t xml:space="preserve">Restored by PG </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</si>
  <si>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</si>
  <si>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</si>
  <si>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</si>
  <si>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</si>
  <si>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</si>
  <si>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</si>
  <si>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PCM-20251007-00000712</t>
  </si>
  <si>
    <t>sceco cut in area and team saving hub site YLM0161</t>
  </si>
  <si>
    <t xml:space="preserve"> PCM-20251007-00001228</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</si>
  <si>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</si>
  <si>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</si>
  <si>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</si>
  <si>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</si>
  <si>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PCM-20251007-00000905</t>
  </si>
  <si>
    <t>EM Team at site TS</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</si>
  <si>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</si>
  <si>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</si>
  <si>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</si>
  <si>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</si>
  <si>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</si>
  <si>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</si>
  <si>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PCM-20251007-00000140</t>
  </si>
  <si>
    <t>site located at Airbase, Team facing access issue, Saudi coordinater engaged to arrange access // AT gate wait access</t>
  </si>
  <si>
    <t>PCM-20251007-00001024</t>
  </si>
  <si>
    <t xml:space="preserve">Lte sectors flapping due to REC module faulty // ETA 60 mins </t>
  </si>
  <si>
    <t>PCM-20251007-00001235</t>
  </si>
  <si>
    <t xml:space="preserve">ETA 45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</si>
</sst>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8" totalsRowShown="0" headerRowDxfId="174" dataDxfId="173" headerRowBorderDxfId="171" tableBorderDxfId="172" totalsRowBorderDxfId="170">
  <autoFilter ref="A1:L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9" totalsRowShown="0" headerRowDxfId="157" dataDxfId="156" headerRowBorderDxfId="154" tableBorderDxfId="155" totalsRowBorderDxfId="153">
  <autoFilter ref="A1:CJ2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1" totalsRowShown="0" headerRowDxfId="64" dataDxfId="63" headerRowBorderDxfId="61" tableBorderDxfId="62">
  <autoFilter ref="A1:L120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0" totalsRowShown="0" headerRowDxfId="48" dataDxfId="47" headerRowBorderDxfId="45" tableBorderDxfId="46" totalsRowBorderDxfId="44">
  <autoFilter ref="A1:L48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8" totalsRowShown="0" headerRowDxfId="31" dataDxfId="30" headerRowBorderDxfId="28" tableBorderDxfId="29">
  <autoFilter ref="A1:L1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58" totalsRowShown="0" headerRowDxfId="15" dataDxfId="14" headerRowBorderDxfId="12" tableBorderDxfId="13">
  <autoFilter ref="A1:L25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8"/>
  <sheetViews>
    <sheetView tabSelected="1" workbookViewId="0">
      <selection activeCell="K8" sqref="K8"/>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274.56338796296041</v>
      </c>
      <c r="H2" s="82">
        <v>45662.943402777775</v>
      </c>
      <c r="I2" s="65" t="str">
        <f>IFERROR(VLOOKUP(D2,DB!A:F,6,0),"")</f>
        <v>Generator-SG</v>
      </c>
      <c r="J2" s="65" t="str">
        <f>IFERROR(VLOOKUP(D2,DB!A:G,7,0),"")</f>
        <v>Dead</v>
      </c>
      <c r="K2" s="73" t="s">
        <v>38965</v>
      </c>
      <c r="L2" s="71" t="str">
        <f>IFERROR(VLOOKUP(D2,DB!A:I,9,0),"")</f>
        <v>Latis</v>
      </c>
    </row>
    <row r="3" spans="1:12" ht="15" customHeight="1">
      <c r="A3" s="147" t="s">
        <v>38966</v>
      </c>
      <c r="B3" s="148" t="str">
        <f>IFERROR(VLOOKUP(D3,DB!A:K,11,0),"")</f>
        <v>R1</v>
      </c>
      <c r="C3" s="148">
        <v>1</v>
      </c>
      <c r="D3" s="148" t="s">
        <v>12934</v>
      </c>
      <c r="E3" s="149" t="s">
        <v>38964</v>
      </c>
      <c r="F3" s="150">
        <v>45937.502847222226</v>
      </c>
      <c r="G3" s="151">
        <f ca="1">IFERROR(NOW()-F3,"")</f>
        <v>8.9660879602888599E-3</v>
      </c>
      <c r="H3" s="150">
        <v>45937.493125000001</v>
      </c>
      <c r="I3" s="148" t="str">
        <f>IFERROR(VLOOKUP(D3,DB!A:F,6,0),"")</f>
        <v>SCECO</v>
      </c>
      <c r="J3" s="65" t="str">
        <f>IFERROR(VLOOKUP(D3,DB!A:G,7,0),"")</f>
        <v>Dead+Vandalized</v>
      </c>
      <c r="K3" s="152" t="s">
        <v>38967</v>
      </c>
      <c r="L3" s="153" t="str">
        <f>IFERROR(VLOOKUP(D3,DB!A:I,9,0),"")</f>
        <v>Latis</v>
      </c>
    </row>
    <row r="4" spans="1:12" ht="15" customHeight="1">
      <c r="A4" s="147"/>
      <c r="B4" s="148" t="str">
        <f>IFERROR(VLOOKUP(D4,DB!A:K,11,0),"")</f>
        <v/>
      </c>
      <c r="C4" s="148"/>
      <c r="D4" s="148"/>
      <c r="E4" s="149"/>
      <c r="F4" s="150"/>
      <c r="G4" s="151">
        <f ca="1">IFERROR(NOW()-F4,"")</f>
        <v>45937.511813310186</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45937.511813310186</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45937.511813310186</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45937.511813310186</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45937.511813310186</v>
      </c>
      <c r="H8" s="150"/>
      <c r="I8" s="148" t="str">
        <f>IFERROR(VLOOKUP(D8,DB!A:F,6,0),"")</f>
        <v/>
      </c>
      <c r="J8" s="65" t="str">
        <f>IFERROR(VLOOKUP(D8,DB!A:G,7,0),"")</f>
        <v/>
      </c>
      <c r="K8" s="152"/>
      <c r="L8" s="153" t="str">
        <f>IFERROR(VLOOKUP(D8,DB!A:I,9,0),"")</f>
        <v/>
      </c>
    </row>
    <row r="9" spans="1:12" ht="15" customHeight="1">
      <c r="A9" s="147"/>
      <c r="B9" s="148" t="str">
        <f>IFERROR(VLOOKUP(D9,DB!A:K,11,0),"")</f>
        <v/>
      </c>
      <c r="C9" s="148"/>
      <c r="D9" s="152"/>
      <c r="E9" s="149"/>
      <c r="F9" s="150"/>
      <c r="G9" s="151">
        <f ca="1">IFERROR(NOW()-F9,"")</f>
        <v>45937.511813310186</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45937.511813310186</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45937.511813310186</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45937.511813310186</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45937.511813310186</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45937.511813310186</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45937.511813310186</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45937.511813310186</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45937.511813310186</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45937.511813310186</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45937.511813310186</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45937.511813310186</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45937.511813310186</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45937.511813310186</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45937.511813310186</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45937.511813310186</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45937.511813310186</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45937.511813310186</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45937.511813310186</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45937.511813310186</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45937.511813310186</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45937.511813310186</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45937.511813310186</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45937.511813310186</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45937.511813310186</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45937.511813310186</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45937.511813310186</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45937.511813310186</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45937.511813310186</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45937.511813310186</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45937.511813310186</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45937.511813310186</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45937.511813310186</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45937.511813310186</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45937.511813310186</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45937.511813310186</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45937.511813310186</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45937.511813310186</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45937.511813310186</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45937.511813310186</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45937.511813310186</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45937.511813310186</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45937.511813310186</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45937.511813310186</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45937.511813310186</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45937.511813310186</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45937.511813310186</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45937.511813310186</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45937.511813310186</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45937.511813310186</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45937.511813310186</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45937.511813310186</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45937.511813310186</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45937.511813310186</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45937.511813310186</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45937.511813310186</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45937.511813310186</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45937.511813310186</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45937.511813310186</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45937.511813310186</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45937.511813310186</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45937.511813310186</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45937.511813310186</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45937.511813310186</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45937.511813310186</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45937.511813310186</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45937.511813310186</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45937.511813310186</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45937.511813310186</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45937.511813310186</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45937.511813310186</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45937.511813310186</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45937.511813310186</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45937.511813310186</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45937.511813310186</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45937.511813310186</v>
      </c>
      <c r="H84" s="150"/>
      <c r="I84" s="148" t="str">
        <f>IFERROR(VLOOKUP(D84,DB!A:F,6,0),"")</f>
        <v/>
      </c>
      <c r="J84" s="65" t="str">
        <f>IFERROR(VLOOKUP(D84,DB!A:G,7,0),"")</f>
        <v/>
      </c>
      <c r="K84" s="152"/>
      <c r="L84" s="153" t="str">
        <f>IFERROR(VLOOKUP(D84,DB!A:I,9,0),"")</f>
        <v/>
      </c>
    </row>
    <row r="85" spans="1:12" ht="15" customHeight="1">
      <c r="A85" s="147"/>
      <c r="B85" s="148" t="str">
        <f>IFERROR(VLOOKUP(D85,DB!A:K,11,0),"")</f>
        <v/>
      </c>
      <c r="C85" s="148"/>
      <c r="D85" s="148"/>
      <c r="E85" s="149"/>
      <c r="F85" s="150"/>
      <c r="G85" s="151">
        <f ca="1">IFERROR(NOW()-F85,"")</f>
        <v>45937.511813310186</v>
      </c>
      <c r="H85" s="150"/>
      <c r="I85" s="148" t="str">
        <f>IFERROR(VLOOKUP(D85,DB!A:F,6,0),"")</f>
        <v/>
      </c>
      <c r="J85" s="65" t="str">
        <f>IFERROR(VLOOKUP(D85,DB!A:G,7,0),"")</f>
        <v/>
      </c>
      <c r="K85" s="152"/>
      <c r="L85" s="153" t="str">
        <f>IFERROR(VLOOKUP(D85,DB!A:I,9,0),"")</f>
        <v/>
      </c>
    </row>
    <row r="86" spans="1:12" ht="15" customHeight="1">
      <c r="A86" s="147"/>
      <c r="B86" s="148" t="str">
        <f>IFERROR(VLOOKUP(D86,DB!A:K,11,0),"")</f>
        <v/>
      </c>
      <c r="C86" s="148"/>
      <c r="D86" s="148"/>
      <c r="E86" s="149"/>
      <c r="F86" s="150"/>
      <c r="G86" s="151">
        <f ca="1">IFERROR(NOW()-F86,"")</f>
        <v>45937.511813310186</v>
      </c>
      <c r="H86" s="150"/>
      <c r="I86" s="148" t="str">
        <f>IFERROR(VLOOKUP(D86,DB!A:F,6,0),"")</f>
        <v/>
      </c>
      <c r="J86" s="65" t="str">
        <f>IFERROR(VLOOKUP(D86,DB!A:G,7,0),"")</f>
        <v/>
      </c>
      <c r="K86" s="152"/>
      <c r="L86" s="153" t="str">
        <f>IFERROR(VLOOKUP(D86,DB!A:I,9,0),"")</f>
        <v/>
      </c>
    </row>
    <row r="87" spans="1:12" ht="15" customHeight="1">
      <c r="A87" s="147"/>
      <c r="B87" s="148" t="str">
        <f>IFERROR(VLOOKUP(D87,DB!A:K,11,0),"")</f>
        <v/>
      </c>
      <c r="C87" s="148"/>
      <c r="D87" s="148"/>
      <c r="E87" s="149"/>
      <c r="F87" s="150"/>
      <c r="G87" s="151">
        <f ca="1">IFERROR(NOW()-F87,"")</f>
        <v>45937.511813310186</v>
      </c>
      <c r="H87" s="150"/>
      <c r="I87" s="148" t="str">
        <f>IFERROR(VLOOKUP(D87,DB!A:F,6,0),"")</f>
        <v/>
      </c>
      <c r="J87" s="65" t="str">
        <f>IFERROR(VLOOKUP(D87,DB!A:G,7,0),"")</f>
        <v/>
      </c>
      <c r="K87" s="152"/>
      <c r="L87" s="153" t="str">
        <f>IFERROR(VLOOKUP(D87,DB!A:I,9,0),"")</f>
        <v/>
      </c>
    </row>
    <row r="88" spans="1:12" ht="15" customHeight="1">
      <c r="A88" s="147"/>
      <c r="B88" s="148" t="str">
        <f>IFERROR(VLOOKUP(D88,DB!A:K,11,0),"")</f>
        <v/>
      </c>
      <c r="C88" s="148"/>
      <c r="D88" s="148"/>
      <c r="E88" s="149"/>
      <c r="F88" s="150"/>
      <c r="G88" s="151">
        <f ca="1">IFERROR(NOW()-F88,"")</f>
        <v>45937.511813310186</v>
      </c>
      <c r="H88" s="150"/>
      <c r="I88" s="148" t="str">
        <f>IFERROR(VLOOKUP(D88,DB!A:F,6,0),"")</f>
        <v/>
      </c>
      <c r="J88" s="65" t="str">
        <f>IFERROR(VLOOKUP(D88,DB!A:G,7,0),"")</f>
        <v/>
      </c>
      <c r="K88" s="152"/>
      <c r="L88" s="153" t="str">
        <f>IFERROR(VLOOKUP(D88,DB!A:I,9,0),"")</f>
        <v/>
      </c>
    </row>
  </sheetData>
  <customSheetViews>
    <customSheetView guid="{F6042A99-DD27-4453-835D-0834D95730CC}" filter="1" showAutoFilter="1">
      <pageMargins left="0" right="0" top="0" bottom="0" header="0" footer="0"/>
      <autoFilter ref="B1:M1" xr:uid="{9667C5E4-6FAA-44A9-847C-7357BAA2010B}"/>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9"/>
  <sheetViews>
    <sheetView workbookViewId="0">
      <selection activeCell="D7" sqref="D7"/>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130.78473032407783</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112.51197569444776</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39052</v>
      </c>
      <c r="B5" s="18" t="str">
        <f>IFERROR(VLOOKUP(D5,DB!A:K,11,0),"")</f>
        <v>R2</v>
      </c>
      <c r="C5" s="18">
        <v>1</v>
      </c>
      <c r="D5" s="18" t="s">
        <v>25408</v>
      </c>
      <c r="E5" s="123" t="s">
        <v>38964</v>
      </c>
      <c r="F5" s="124">
        <v>45937.395624999997</v>
      </c>
      <c r="G5" s="125">
        <f ca="1">IFERROR(NOW()-F5,"-")</f>
        <v>0.11618854166590609</v>
      </c>
      <c r="H5" s="124">
        <v>45937.390069444446</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45937.511813541663</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45937.511813541663</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45937.511813541663</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45937.511813541663</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45937.511813541663</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45937.511813541663</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45937.511813541663</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45937.511813541663</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45937.511813541663</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45937.511813541663</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45937.511813541663</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45937.511813541663</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45937.511813541663</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45937.511813541663</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45937.511813541663</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45937.511813541663</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45937.511813541663</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45937.511813541663</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45937.511813541663</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45937.511813541663</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45937.511813541663</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45937.511813541663</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45937.511813541663</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45937.511813541663</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45937.511813541663</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45937.511813541663</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45937.511813541663</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45937.511813541663</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45937.511813541663</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45937.511813541663</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45937.511813541663</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45937.511813541663</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45937.511813541663</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45937.511813541663</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45937.511813541663</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45937.511813541663</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45937.511813541663</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45937.511813541663</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45937.511813541663</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45937.511813541663</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45937.511813541663</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45937.511813541663</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45937.511813541663</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45937.511813541663</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45937.511813541663</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45937.511813541663</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45937.511813541663</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45937.511813541663</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45937.511813541663</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45937.511813541663</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45937.511813541663</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45937.511813541663</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45937.511813541663</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45937.511813541663</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45937.511813541663</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45937.511813541663</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45937.511813541663</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45937.511813541663</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45937.511813541663</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45937.511813541663</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45937.511813541663</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45937.511813541663</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45937.511813541663</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45937.511813541663</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45937.511813541663</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45937.511813541663</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45937.511813541663</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45937.511813541663</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45937.511813541663</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45937.511813541663</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45937.511813541663</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45937.511813541663</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45937.511813541663</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45937.511813541663</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45937.511813541663</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45937.511813541663</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45937.511813541663</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45937.511813657409</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45937.511813657409</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45937.511813657409</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45937.511813657409</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45937.511813657409</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45937.511813657409</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45937.511813657409</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45937.511813657409</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45937.511813657409</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45937.511813657409</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45937.511813657409</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45937.511813657409</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45937.511813657409</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45937.511813657409</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45937.511813657409</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45937.511813657409</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45937.511813657409</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45937.511813657409</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45937.511813657409</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45937.511813657409</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45937.511813657409</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45937.511813657409</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45937.511813657409</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45937.511813657409</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45937.511813657409</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45937.511813657409</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45937.511813657409</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45937.511813657409</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45937.511813657409</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45937.511813657409</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45937.511813657409</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45937.511813657409</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45937.511813657409</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45937.511813657409</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45937.511813657409</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45937.511813657409</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45937.511813657409</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45937.511813657409</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45937.511813657409</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45937.511813657409</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45937.511813657409</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45937.511813657409</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45937.511813657409</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45937.511813657409</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45937.511813657409</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45937.511813657409</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45937.511813657409</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45937.511813657409</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45937.511813657409</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45937.511813657409</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45937.511813657409</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45937.511813657409</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45937.511813657409</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45937.511813657409</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45937.511813657409</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45937.511813657409</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45937.511813657409</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45937.511813657409</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45937.511813657409</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45937.511813657409</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45937.511813657409</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45937.511813657409</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45937.511813657409</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45937.511813657409</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45937.511813657409</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45937.511813657409</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45937.511813657409</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45937.511813657409</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45937.511813657409</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45937.511813657409</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45937.511813657409</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45937.511813657409</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45937.511813657409</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45937.511813657409</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45937.511813657409</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45937.511813657409</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45937.511813657409</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45937.511813657409</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45937.511813657409</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45937.511813657409</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45937.511813657409</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45937.511813657409</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45937.511813657409</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45937.511813657409</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45937.511813657409</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45937.511813657409</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45937.511813657409</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45937.511813657409</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45937.511813657409</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45937.511813657409</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45937.511813657409</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45937.511813657409</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45937.511813657409</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45937.511813657409</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45937.511813657409</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45937.511813657409</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45937.511813657409</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45937.511813657409</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45937.511813657409</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45937.511813657409</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45937.511813657409</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45937.511813657409</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45937.511813657409</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45937.511813657409</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45937.511813657409</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45937.511813657409</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45937.511813657409</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45937.511813657409</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45937.511813657409</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45937.511813657409</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45937.511813657409</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45937.511813657409</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45937.511813657409</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45937.511813657409</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45937.511813657409</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45937.511813657409</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45937.511813657409</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45937.511813657409</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45937.511813657409</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45937.511813657409</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45937.511813657409</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45937.511813657409</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45937.511813657409</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45937.511813657409</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45937.511813657409</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45937.511813657409</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45937.511813657409</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45937.511813657409</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45937.511813657409</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45937.511813657409</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45937.511813657409</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45937.511813657409</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45937.511813657409</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45937.511813657409</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45937.511813657409</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45937.511813657409</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45937.511813657409</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45937.511813657409</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45937.511813657409</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45937.511813657409</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45937.511813657409</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45937.511813657409</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45937.511813657409</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45937.511813657409</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45937.511813657409</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45937.511813657409</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45937.511813657409</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45937.511813657409</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45937.511813657409</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45937.511813657409</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45937.511813657409</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45937.511813657409</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45937.511813657409</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45937.511813657409</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row r="237" spans="1:88" ht="31.5" customHeight="1">
      <c r="A237" s="122"/>
      <c r="B237" s="18" t="str">
        <f>IFERROR(VLOOKUP(D237,DB!A:K,11,0),"")</f>
        <v/>
      </c>
      <c r="C237" s="18"/>
      <c r="D237" s="18"/>
      <c r="E237" s="123"/>
      <c r="F237" s="124"/>
      <c r="G237" s="125">
        <f ca="1">IFERROR(NOW()-F237,"-")</f>
        <v>45937.511813657409</v>
      </c>
      <c r="H237" s="124"/>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0"/>
    </row>
    <row r="238" spans="1:88" ht="31.5" customHeight="1">
      <c r="A238" s="122"/>
      <c r="B238" s="18" t="str">
        <f>IFERROR(VLOOKUP(D238,DB!A:K,11,0),"")</f>
        <v/>
      </c>
      <c r="C238" s="18"/>
      <c r="D238" s="18"/>
      <c r="E238" s="123"/>
      <c r="F238" s="124"/>
      <c r="G238" s="125">
        <f ca="1">IFERROR(NOW()-F238,"-")</f>
        <v>45937.511813657409</v>
      </c>
      <c r="H238" s="124"/>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0"/>
    </row>
    <row r="239" spans="1:88" ht="31.5" customHeight="1">
      <c r="A239" s="122"/>
      <c r="B239" s="18" t="str">
        <f>IFERROR(VLOOKUP(D239,DB!A:K,11,0),"")</f>
        <v/>
      </c>
      <c r="C239" s="18"/>
      <c r="D239" s="18"/>
      <c r="E239" s="123"/>
      <c r="F239" s="124"/>
      <c r="G239" s="125">
        <f ca="1">IFERROR(NOW()-F239,"-")</f>
        <v>45937.511813657409</v>
      </c>
      <c r="H239" s="124"/>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0"/>
    </row>
  </sheetData>
  <dataValidations count="2">
    <dataValidation allowBlank="1" showInputMessage="1" showErrorMessage="1" sqref="E1" xr:uid="{4D935161-CDD3-4592-B877-3FB59C99E142}"/>
    <dataValidation type="list" allowBlank="1" showInputMessage="1" showErrorMessage="1" sqref="E3:E23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1"/>
  <sheetViews>
    <sheetView workbookViewId="0">
      <selection activeCell="A2" sqref="A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4" ca="1" si="0">IFERROR(NOW()-F2,"-")</f>
        <v>45937.511813888887</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45937.511813888887</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45937.511813888887</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45937.511813888887</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45937.511813888887</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45937.511813888887</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45937.511813888887</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45937.511813888887</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45937.511813888887</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45937.511813888887</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45937.511813888887</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45937.511813888887</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45937.511813888887</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45937.511813888887</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45937.511813888887</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45937.511813888887</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45937.511813888887</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45937.511813888887</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45937.511813888887</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45937.511813888887</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45937.511813888887</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45937.511813888887</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45937.511813888887</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45937.511813888887</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45937.511813888887</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45937.511813888887</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45937.511813888887</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45937.511813888887</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45937.511813888887</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45937.511813888887</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45937.511813888887</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45937.511813888887</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45937.511813888887</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ref="G35:G98" ca="1" si="1">IFERROR(NOW()-F35,"-")</f>
        <v>45937.511813888887</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45937.511813888887</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45937.511813888887</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45937.511813888887</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45937.511813888887</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45937.511813888887</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45937.511813888887</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45937.511813888887</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45937.511813888887</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45937.511813888887</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45937.511813888887</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45937.511813888887</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45937.511813888887</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45937.511813888887</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45937.511813888887</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45937.511813888887</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45937.511813888887</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45937.511813888887</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45937.511813888887</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45937.511813888887</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45937.511813888887</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45937.511813888887</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45937.511813888887</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45937.511813888887</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45937.511813888887</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45937.511813888887</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45937.511813888887</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45937.511813888887</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45937.511813888887</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45937.511813888887</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45937.511813888887</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45937.511813888887</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45937.511813888887</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45937.511813888887</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45937.511813888887</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45937.511813888887</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45937.511813888887</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45937.511813888887</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45937.511813888887</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45937.511813888887</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45937.511813888887</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45937.511813888887</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45937.511813888887</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45937.511813888887</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45937.511813888887</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45937.511813888887</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45937.511813888887</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45937.511813888887</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45937.511813888887</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45937.511813888887</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45937.511813888887</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45937.511813888887</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45937.511813888887</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45937.511813888887</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45937.511813888887</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45937.511813888887</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45937.511813888887</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45937.511813888887</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45937.511813888887</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45937.511813888887</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45937.511813888887</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45937.511813888887</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45937.511813888887</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45937.511813888887</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ref="G99:G162" ca="1" si="2">IFERROR(NOW()-F99,"-")</f>
        <v>45937.511813888887</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45937.511813888887</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45937.511813888887</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45937.511813888887</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45937.511813888887</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45937.511813888887</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45937.511813888887</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45937.511813888887</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45937.511813888887</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45937.511813888887</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45937.511813888887</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45937.511813888887</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45937.511813888887</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45937.511813888887</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45937.511813888887</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45937.511813888887</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45937.511813888887</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45937.511813888887</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45937.511813888887</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45937.511813888887</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45937.511813888887</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45937.511813888887</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45937.511813888887</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45937.511813888887</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45937.511813888887</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45937.511813888887</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45937.511813888887</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45937.511813888887</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45937.511813888887</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45937.511813888887</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45937.511813888887</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45937.511813888887</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45937.511813888887</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45937.511813888887</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45937.511813888887</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45937.511813888887</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45937.511813888887</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45937.511813888887</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45937.511813888887</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45937.511813888887</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45937.511813888887</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45937.511813888887</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45937.511813888887</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45937.511813888887</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45937.511813888887</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45937.511813888887</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45937.511813888887</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45937.511813888887</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45937.511813888887</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45937.511813888887</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45937.511813888887</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45937.511813888887</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45937.511813888887</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45937.511813888887</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45937.511813888887</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45937.511813888887</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45937.511813888887</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45937.511813888887</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45937.511813888887</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45937.511813888887</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45937.511813888887</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45937.511813888887</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45937.511813888887</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45937.511813888887</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ref="G163:G226" ca="1" si="3">IFERROR(NOW()-F163,"-")</f>
        <v>45937.511813888887</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45937.511813888887</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45937.511813888887</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45937.511813888887</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45937.511813888887</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45937.511813888887</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45937.511813888887</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45937.511813888887</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45937.511813888887</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45937.511813888887</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45937.511813888887</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45937.511813888887</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45937.511813888887</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45937.511813888887</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45937.511813888887</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45937.511813888887</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45937.511813888887</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45937.511813888887</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45937.511813888887</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45937.511813888887</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45937.511813888887</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45937.511813888887</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45937.511813888887</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45937.511813888887</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45937.511813888887</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45937.511813888887</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45937.511813888887</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45937.511813888887</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45937.511813888887</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45937.511813888887</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45937.511813888887</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45937.511813888887</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45937.511813888887</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45937.511813888887</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45937.511813888887</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45937.511813888887</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45937.511813888887</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45937.511813888887</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45937.511813888887</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45937.511813888887</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45937.511813888887</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45937.511813888887</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45937.511813888887</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45937.511813888887</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45937.511813888887</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45937.511813888887</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45937.511813888887</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45937.511813888887</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45937.511813888887</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45937.511813888887</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45937.511813888887</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45937.511813888887</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45937.511813888887</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45937.511813888887</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45937.511813888887</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45937.511813888887</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45937.511813888887</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45937.511813888887</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45937.511813888887</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45937.511813888887</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45937.511813888887</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45937.511813888887</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45937.511813888887</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45937.511813888887</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ref="G227:G290" ca="1" si="4">IFERROR(NOW()-F227,"-")</f>
        <v>45937.511813888887</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45937.511813888887</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45937.511813888887</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45937.511813888887</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45937.511813888887</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45937.511813888887</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45937.511813888887</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45937.511813888887</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45937.511813888887</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45937.511813888887</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45937.511813888887</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45937.511813888887</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45937.511813888887</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45937.511813888887</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45937.511813888887</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45937.511813888887</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45937.511813888887</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45937.511813888887</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45937.511813888887</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45937.511813888887</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45937.511813888887</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45937.511813888887</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45937.511813888887</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45937.511813888887</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45937.511813888887</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45937.511813888887</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45937.511813888887</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45937.511813888887</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45937.511813888887</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45937.511813888887</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45937.511813888887</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45937.511813888887</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45937.511813888887</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45937.511813888887</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45937.511813888887</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45937.511813888887</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45937.511813888887</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45937.511813888887</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45937.511813888887</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45937.511813888887</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45937.511813888887</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45937.511813888887</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45937.511813888887</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45937.511813888887</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45937.511813888887</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45937.511813888887</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45937.511813888887</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45937.511813888887</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45937.511813888887</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45937.511813888887</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45937.511813888887</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45937.511813888887</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45937.511813888887</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45937.511813888887</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45937.511813888887</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45937.511813888887</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45937.511813888887</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45937.511813888887</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45937.511813888887</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45937.511813888887</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45937.511813888887</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45937.511813888887</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45937.511813888887</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45937.511813888887</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ref="G291:G354" ca="1" si="5">IFERROR(NOW()-F291,"-")</f>
        <v>45937.511813888887</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45937.511813888887</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45937.511813888887</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45937.511813888887</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45937.511813888887</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45937.511813888887</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45937.511813888887</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45937.511813888887</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45937.511813888887</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45937.511813888887</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45937.511813888887</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45937.511813888887</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45937.511813888887</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45937.511813888887</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45937.511813888887</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45937.511813888887</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45937.511813888887</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45937.511813888887</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45937.511813888887</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45937.511813888887</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45937.511813888887</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45937.511813888887</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45937.511813888887</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45937.511813888887</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45937.511813888887</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45937.511813888887</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45937.511813888887</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45937.511813888887</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45937.511813888887</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45937.511813888887</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45937.511813888887</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45937.511813888887</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45937.511813888887</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45937.511813888887</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45937.511813888887</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45937.511813888887</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45937.511813888887</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45937.511813888887</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45937.511813888887</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45937.511813888887</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45937.511813888887</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45937.511813888887</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45937.511813888887</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45937.511813888887</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45937.511813888887</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45937.511813888887</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45937.511813888887</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45937.511813888887</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45937.511813888887</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45937.511813888887</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45937.511813888887</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45937.511813888887</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45937.511813888887</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45937.511813888887</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45937.511813888887</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45937.511813888887</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45937.511813888887</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45937.511813888887</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45937.511813888887</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45937.511813888887</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45937.511813888887</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45937.511813888887</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45937.511813888887</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45937.511813888887</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ref="G355:G418" ca="1" si="6">IFERROR(NOW()-F355,"-")</f>
        <v>45937.511813888887</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45937.511813888887</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45937.511813888887</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45937.511813888887</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45937.511813888887</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45937.511813888887</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45937.511813888887</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45937.511813888887</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45937.511813888887</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45937.511813888887</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45937.511813888887</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45937.511813888887</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45937.511813888887</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45937.511813888887</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45937.511813888887</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45937.511813888887</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45937.511813888887</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45937.511813888887</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45937.511813888887</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45937.511813888887</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45937.511813888887</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45937.511813888887</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45937.511813888887</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45937.511813888887</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45937.511813888887</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45937.511813888887</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45937.511813888887</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45937.511813888887</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45937.511813888887</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45937.511813888887</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45937.511813888887</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45937.511813888887</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45937.511813888887</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45937.511813888887</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45937.511813888887</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45937.511813888887</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45937.511813888887</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45937.511813888887</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45937.511813888887</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45937.511813888887</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45937.511813888887</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45937.511813888887</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45937.511813888887</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45937.511813888887</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45937.511813888887</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45937.511813888887</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45937.511813888887</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45937.511813888887</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45937.511813888887</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45937.511813888887</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45937.511813888887</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45937.511813888887</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45937.511813888887</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45937.511813888887</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45937.511813888887</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45937.511813888887</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45937.511813888887</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45937.511813888887</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45937.511813888887</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45937.511813888887</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45937.511813888887</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45937.511813888887</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45937.511813888887</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45937.511813888887</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ref="G419:G482" ca="1" si="7">IFERROR(NOW()-F419,"-")</f>
        <v>45937.511813888887</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45937.511813888887</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45937.511813888887</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45937.511813888887</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45937.511813888887</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45937.511813888887</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45937.511813888887</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45937.511813888887</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45937.511813888887</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45937.511813888887</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45937.511813888887</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45937.511813888887</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45937.511813888887</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45937.511813888887</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45937.511813888887</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45937.511813888887</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45937.511813888887</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45937.511813888887</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45937.511813888887</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45937.511813888887</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45937.511813888887</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45937.511813888887</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45937.511813888887</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45937.511813888887</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45937.511813888887</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45937.511813888887</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45937.511813888887</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45937.511813888887</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45937.511813888887</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45937.511813888887</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45937.511813888887</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45937.511813888887</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45937.511813888887</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45937.511813888887</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45937.511813888887</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45937.511813888887</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45937.511813888887</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45937.511813888887</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45937.511813888887</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45937.511813888887</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45937.511813888887</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45937.511813888887</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45937.511813888887</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45937.511813888887</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45937.511813888887</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45937.511813888887</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45937.511813888887</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45937.511813888887</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45937.511813888887</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45937.511813888887</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45937.511813888887</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45937.511813888887</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45937.511813888887</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45937.511813888887</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45937.511813888887</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45937.511813888887</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45937.511813888887</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45937.511813888887</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45937.511813888887</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45937.511813888887</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45937.511813888887</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45937.511813888887</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45937.511813888887</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45937.511813888887</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ref="G483:G546" ca="1" si="8">IFERROR(NOW()-F483,"-")</f>
        <v>45937.511813888887</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45937.511813888887</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45937.511813888887</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45937.511813888887</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45937.511813888887</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45937.511813888887</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45937.511813888887</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45937.511813888887</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45937.511813888887</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45937.511813888887</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45937.511813888887</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45937.511813888887</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45937.511813888887</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45937.511813888887</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45937.511813888887</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45937.511813888887</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45937.511813888887</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45937.511813888887</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45937.511813888887</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45937.511813888887</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45937.511813888887</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45937.511813888887</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45937.511813888887</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45937.511813888887</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45937.511813888887</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45937.511813888887</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45937.511813888887</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45937.511813888887</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45937.511813888887</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45937.511813888887</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45937.511813888887</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45937.511813888887</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45937.511813888887</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45937.511813888887</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45937.511813888887</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45937.511813888887</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45937.511813888887</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45937.511813888887</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45937.511813888887</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45937.511813888887</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45937.511813888887</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45937.511813888887</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45937.511813888887</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45937.511813888887</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45937.511813888887</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45937.511813888887</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45937.511813888887</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45937.511813888887</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45937.511813888887</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45937.511813888887</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45937.511813888887</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45937.511814004632</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45937.511814004632</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45937.511814004632</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45937.511814004632</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45937.511814004632</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45937.511814004632</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45937.511814004632</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45937.511814004632</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45937.511814004632</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45937.511814004632</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45937.511814004632</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45937.511814004632</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45937.511814004632</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ref="G547:G610" ca="1" si="9">IFERROR(NOW()-F547,"-")</f>
        <v>45937.511814004632</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45937.511814004632</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45937.511814004632</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45937.511814004632</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45937.511814004632</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45937.511814004632</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45937.511814004632</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45937.511814004632</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45937.511814004632</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45937.511814004632</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45937.511814004632</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45937.511814004632</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45937.511814004632</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45937.511814004632</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45937.511814004632</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45937.511814004632</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45937.511814004632</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45937.511814004632</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45937.511814004632</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45937.511814004632</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45937.511814004632</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45937.511814004632</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45937.511814004632</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45937.511814004632</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45937.511814004632</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45937.511814004632</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45937.511814004632</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45937.511814004632</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45937.511814004632</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45937.511814004632</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45937.511814004632</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45937.511814004632</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45937.511814004632</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45937.511814004632</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45937.511814004632</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45937.511814004632</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45937.511814004632</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45937.511814004632</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45937.511814004632</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45937.511814004632</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45937.511814004632</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45937.511814004632</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45937.511814004632</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45937.511814004632</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45937.511814004632</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45937.511814004632</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45937.511814004632</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45937.511814004632</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45937.511814004632</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45937.511814004632</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45937.511814004632</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45937.511814004632</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45937.511814004632</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45937.511814004632</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45937.511814004632</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45937.511814004632</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45937.511814004632</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45937.511814004632</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45937.511814004632</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45937.511814004632</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45937.511814004632</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45937.511814004632</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45937.511814004632</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45937.511814004632</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ref="G611:G674" ca="1" si="10">IFERROR(NOW()-F611,"-")</f>
        <v>45937.511814004632</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45937.511814004632</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45937.511814004632</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45937.511814004632</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45937.511814004632</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45937.511814004632</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45937.511814004632</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45937.511814004632</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45937.511814004632</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45937.511814004632</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45937.511814004632</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45937.511814004632</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45937.511814004632</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45937.511814004632</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45937.511814004632</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45937.511814004632</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45937.511814004632</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45937.511814004632</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45937.511814004632</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45937.511814004632</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45937.511814004632</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45937.511814004632</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45937.511814004632</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45937.511814004632</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45937.511814004632</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45937.511814004632</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45937.511814004632</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45937.511814004632</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45937.511814004632</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45937.511814004632</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45937.511814004632</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45937.511814004632</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45937.511814004632</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45937.511814004632</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45937.511814004632</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45937.511814004632</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45937.511814004632</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45937.511814004632</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45937.511814004632</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45937.511814004632</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45937.511814004632</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45937.511814004632</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45937.511814004632</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45937.511814004632</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45937.511814004632</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45937.511814004632</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45937.511814004632</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45937.511814004632</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45937.511814004632</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45937.511814004632</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45937.511814004632</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45937.511814004632</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45937.511814004632</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45937.511814004632</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45937.511814004632</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45937.511814004632</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45937.511814004632</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45937.511814004632</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45937.511814004632</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45937.511814004632</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45937.511814004632</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45937.511814004632</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45937.511814004632</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45937.511814004632</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ref="G675:G738" ca="1" si="11">IFERROR(NOW()-F675,"-")</f>
        <v>45937.511814004632</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45937.511814004632</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45937.511814004632</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45937.511814004632</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45937.511814004632</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45937.511814004632</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45937.511814004632</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45937.511814004632</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45937.511814004632</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45937.511814004632</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45937.511814004632</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45937.511814004632</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45937.511814004632</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45937.511814004632</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45937.511814004632</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45937.511814004632</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45937.511814004632</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45937.511814004632</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45937.511814004632</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45937.511814004632</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45937.511814004632</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45937.511814004632</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45937.511814004632</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45937.511814004632</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45937.511814004632</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45937.511814004632</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45937.511814004632</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45937.511814004632</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45937.511814004632</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45937.511814004632</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45937.511814004632</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45937.511814004632</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45937.511814004632</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45937.511814004632</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45937.511814004632</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45937.511814004632</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45937.511814004632</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45937.511814004632</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45937.511814004632</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45937.511814004632</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45937.511814004632</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45937.511814004632</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45937.511814004632</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45937.511814004632</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45937.511814004632</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45937.511814004632</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45937.511814004632</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45937.511814004632</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45937.511814004632</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45937.511814004632</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45937.511814004632</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45937.511814004632</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45937.511814004632</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45937.511814004632</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45937.511814004632</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45937.511814004632</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45937.511814004632</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45937.511814004632</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45937.511814004632</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45937.511814004632</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45937.511814004632</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45937.511814004632</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45937.511814004632</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45937.511814004632</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ref="G739:G802" ca="1" si="12">IFERROR(NOW()-F739,"-")</f>
        <v>45937.511814004632</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45937.511814004632</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45937.511814004632</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45937.511814004632</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45937.511814004632</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45937.511814004632</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45937.511814004632</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45937.511814004632</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45937.511814004632</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45937.511814004632</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45937.511814004632</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45937.511814004632</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45937.511814004632</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45937.511814004632</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45937.511814004632</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45937.511814004632</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45937.511814004632</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45937.511814004632</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45937.511814004632</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45937.511814004632</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45937.511814004632</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45937.511814004632</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45937.511814004632</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45937.511814004632</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45937.511814004632</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45937.511814004632</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45937.511814004632</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45937.511814004632</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45937.511814004632</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45937.511814004632</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45937.511814004632</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45937.511814004632</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45937.511814004632</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45937.511814004632</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45937.511814004632</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45937.511814004632</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45937.511814004632</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45937.511814004632</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45937.511814004632</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45937.511814004632</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45937.511814004632</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45937.511814004632</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45937.511814004632</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45937.511814004632</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45937.511814004632</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45937.511814004632</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45937.511814004632</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45937.511814004632</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45937.511814004632</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45937.511814004632</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45937.511814004632</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45937.511814004632</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45937.511814004632</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45937.511814004632</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45937.511814004632</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45937.511814004632</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45937.511814004632</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45937.511814004632</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45937.511814004632</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45937.511814004632</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45937.511814004632</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45937.511814004632</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45937.511814004632</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45937.511814004632</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ref="G803:G866" ca="1" si="13">IFERROR(NOW()-F803,"-")</f>
        <v>45937.511814004632</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45937.511814004632</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45937.511814004632</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45937.511814004632</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45937.511814004632</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45937.511814004632</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45937.511814004632</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45937.511814004632</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45937.511814004632</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45937.511814004632</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45937.511814004632</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45937.511814004632</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45937.511814004632</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45937.511814004632</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45937.511814004632</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45937.511814004632</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45937.511814004632</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45937.511814004632</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45937.511814004632</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45937.511814004632</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45937.511814004632</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45937.511814004632</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45937.511814004632</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45937.511814004632</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45937.511814004632</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45937.511814004632</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45937.511814004632</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45937.511814004632</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45937.511814004632</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45937.511814004632</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45937.511814004632</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45937.511814004632</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45937.511814004632</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45937.511814004632</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45937.511814004632</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45937.511814004632</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45937.511814004632</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45937.511814004632</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45937.511814004632</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45937.511814004632</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45937.511814004632</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45937.511814004632</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45937.511814004632</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45937.511814004632</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45937.511814004632</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45937.511814004632</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45937.511814004632</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45937.511814004632</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45937.511814004632</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45937.511814004632</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45937.511814004632</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45937.511814004632</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45937.511814004632</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45937.511814004632</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45937.511814004632</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45937.511814004632</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45937.511814004632</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45937.511814004632</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45937.511814004632</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45937.511814004632</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45937.511814004632</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45937.511814004632</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45937.511814004632</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45937.511814004632</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ref="G867:G930" ca="1" si="14">IFERROR(NOW()-F867,"-")</f>
        <v>45937.511814004632</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45937.511814004632</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45937.511814004632</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45937.511814004632</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45937.511814004632</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45937.511814004632</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45937.511814004632</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45937.511814004632</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45937.511814004632</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45937.511814004632</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45937.511814004632</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45937.511814004632</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45937.511814004632</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45937.511814004632</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45937.511814004632</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45937.511814004632</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45937.511814004632</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45937.511814004632</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45937.511814004632</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45937.511814004632</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45937.511814004632</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45937.511814004632</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45937.511814004632</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45937.511814004632</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45937.511814004632</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45937.511814004632</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45937.511814004632</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45937.511814004632</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45937.511814004632</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45937.511814004632</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45937.511814004632</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45937.511814004632</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45937.511814004632</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45937.511814004632</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45937.511814004632</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45937.511814004632</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45937.511814004632</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45937.511814004632</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45937.511814004632</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45937.511814004632</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45937.511814004632</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45937.511814004632</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45937.511814004632</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45937.511814004632</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45937.511814004632</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45937.511814004632</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45937.511814004632</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45937.511814004632</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45937.511814004632</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45937.511814004632</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45937.511814004632</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45937.511814004632</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45937.511814004632</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45937.511814004632</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45937.511814004632</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45937.511814004632</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45937.511814004632</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45937.511814004632</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45937.511814004632</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45937.511814004632</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45937.511814004632</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45937.511814004632</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45937.511814004632</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45937.511814004632</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ref="G931:G994" ca="1" si="15">IFERROR(NOW()-F931,"-")</f>
        <v>45937.511814004632</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45937.511814004632</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45937.511814004632</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45937.511814004632</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45937.511814004632</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45937.511814004632</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45937.511814004632</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45937.511814004632</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45937.511814004632</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45937.511814004632</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45937.511814004632</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45937.511814004632</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45937.511814004632</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45937.511814004632</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45937.511814004632</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45937.511814004632</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45937.511814004632</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45937.511814004632</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45937.511814004632</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45937.511814004632</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45937.511814004632</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45937.511814004632</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45937.511814004632</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45937.511814004632</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45937.511814004632</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45937.511814004632</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45937.511814004632</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45937.511814004632</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45937.511814004632</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45937.511814004632</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45937.511814004632</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45937.511814004632</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45937.511814004632</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45937.511814004632</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45937.511814004632</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45937.511814004632</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45937.511814004632</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45937.511814004632</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45937.511814004632</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45937.511814004632</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45937.511814004632</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45937.511814004632</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45937.511814004632</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45937.511814004632</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45937.511814004632</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45937.511814004632</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45937.511814004632</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45937.511814004632</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45937.511814004632</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45937.511814004632</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45937.511814004632</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45937.511814004632</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45937.511814004632</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45937.511814004632</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45937.511814004632</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45937.511814004632</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45937.511814004632</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45937.511814004632</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45937.511814004632</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45937.511814004632</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45937.511814004632</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45937.511814004632</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45937.511814004632</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45937.511814004632</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ref="G995:G1058" ca="1" si="16">IFERROR(NOW()-F995,"-")</f>
        <v>45937.511814004632</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45937.511814004632</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45937.511814004632</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45937.511814004632</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45937.511814004632</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45937.511814004632</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45937.511814004632</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45937.511814004632</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45937.511814004632</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45937.511814004632</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45937.511814004632</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45937.511814004632</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45937.511814004632</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45937.511814004632</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45937.511814004632</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45937.511814004632</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45937.511814004632</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45937.511814004632</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45937.511814004632</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45937.511814004632</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45937.511814004632</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45937.511814004632</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45937.511814004632</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45937.511814004632</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45937.511814004632</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45937.511814004632</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45937.511814004632</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45937.511814004632</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45937.511814004632</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45937.511814004632</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45937.511814004632</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45937.511814004632</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45937.511814004632</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45937.511814004632</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45937.511814004632</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45937.511814004632</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45937.511814004632</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45937.51181423611</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45937.51181423611</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45937.51181423611</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45937.51181423611</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45937.51181423611</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45937.51181423611</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45937.51181423611</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45937.51181423611</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45937.51181423611</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45937.51181423611</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45937.51181423611</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45937.51181423611</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45937.51181423611</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45937.51181423611</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45937.51181423611</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45937.51181423611</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45937.51181423611</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45937.51181423611</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45937.51181423611</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45937.51181423611</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45937.51181423611</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45937.51181423611</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45937.51181423611</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45937.51181423611</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45937.51181423611</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45937.51181423611</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45937.51181423611</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ref="G1059:G1122" ca="1" si="17">IFERROR(NOW()-F1059,"-")</f>
        <v>45937.51181423611</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45937.51181423611</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45937.51181423611</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45937.51181423611</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45937.51181423611</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45937.51181423611</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45937.51181423611</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45937.51181423611</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45937.51181423611</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45937.51181423611</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45937.51181423611</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45937.51181423611</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45937.51181423611</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45937.51181423611</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45937.51181423611</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45937.51181423611</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45937.51181423611</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45937.51181423611</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45937.51181423611</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45937.51181423611</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45937.51181423611</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45937.51181423611</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45937.51181423611</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45937.51181423611</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45937.51181423611</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45937.51181423611</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45937.51181423611</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45937.51181423611</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45937.51181423611</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45937.51181423611</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45937.51181423611</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45937.51181423611</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45937.51181423611</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45937.51181423611</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45937.51181423611</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45937.51181423611</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45937.51181423611</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45937.51181423611</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45937.51181423611</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45937.51181423611</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45937.51181423611</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45937.51181423611</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45937.51181423611</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45937.51181423611</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45937.51181423611</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45937.51181423611</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45937.51181423611</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45937.51181423611</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45937.51181423611</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45937.51181423611</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45937.51181423611</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45937.51181423611</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45937.51181423611</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45937.51181423611</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45937.51181423611</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45937.51181423611</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45937.51181423611</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45937.51181423611</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45937.51181423611</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45937.51181423611</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45937.51181423611</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45937.51181423611</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45937.51181423611</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45937.51181423611</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ref="G1123:G1186" ca="1" si="18">IFERROR(NOW()-F1123,"-")</f>
        <v>45937.51181423611</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45937.51181423611</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45937.51181423611</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45937.51181423611</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45937.51181423611</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45937.51181423611</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45937.51181423611</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45937.51181423611</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45937.51181423611</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45937.51181423611</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45937.51181423611</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45937.51181423611</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45937.51181423611</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45937.51181423611</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45937.51181423611</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45937.51181423611</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45937.51181423611</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45937.51181423611</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45937.51181423611</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45937.51181423611</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45937.51181423611</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45937.51181423611</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45937.51181423611</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45937.51181423611</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45937.51181423611</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45937.51181423611</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45937.51181423611</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45937.51181423611</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45937.51181423611</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45937.51181423611</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45937.51181423611</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45937.51181423611</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45937.51181423611</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45937.51181423611</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45937.51181423611</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45937.51181423611</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45937.51181423611</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45937.51181423611</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45937.51181423611</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45937.51181423611</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45937.51181423611</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45937.51181423611</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45937.51181423611</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45937.51181423611</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45937.51181423611</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45937.51181423611</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45937.51181423611</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45937.51181423611</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45937.51181423611</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45937.51181423611</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45937.51181423611</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45937.51181423611</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45937.51181423611</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45937.51181423611</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45937.51181423611</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45937.51181423611</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45937.51181423611</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45937.51181423611</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45937.51181423611</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45937.51181423611</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45937.51181423611</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45937.51181423611</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45937.51181423611</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45937.51181423611</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ref="G1187:G1201" ca="1" si="19">IFERROR(NOW()-F1187,"-")</f>
        <v>45937.51181423611</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45937.51181423611</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45937.51181423611</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45937.51181423611</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45937.51181423611</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45937.51181423611</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45937.51181423611</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45937.51181423611</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45937.51181423611</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45937.51181423611</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45937.51181423611</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45937.51181423611</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45937.51181423611</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45937.51181423611</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45937.51181423611</v>
      </c>
      <c r="H1201" s="22"/>
      <c r="I1201" s="19" t="str">
        <f>IFERROR(VLOOKUP(D1201,DB!A:F,6,0),"")</f>
        <v/>
      </c>
      <c r="J1201" s="18" t="str">
        <f>IFERROR(VLOOKUP(D1201,DB!A:G,7,0),"")</f>
        <v/>
      </c>
      <c r="K1201" s="50"/>
      <c r="L1201" s="23" t="str">
        <f>IFERROR(VLOOKUP(D1201,DB!A:I,9,0),"")</f>
        <v/>
      </c>
    </row>
  </sheetData>
  <dataValidations count="2">
    <dataValidation allowBlank="1" showInputMessage="1" showErrorMessage="1" sqref="E1" xr:uid="{5914219A-CB83-432D-936A-CC0CB6F3982A}"/>
    <dataValidation type="list" allowBlank="1" showInputMessage="1" showErrorMessage="1" sqref="E2:E120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0"/>
  <sheetViews>
    <sheetView workbookViewId="0">
      <selection activeCell="D10" sqref="D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39054</v>
      </c>
      <c r="B2" s="102" t="str">
        <f>IFERROR(VLOOKUP(D2,DB!A:K,11,0),"")</f>
        <v>R4</v>
      </c>
      <c r="C2" s="103">
        <v>1</v>
      </c>
      <c r="D2" s="99" t="s">
        <v>35082</v>
      </c>
      <c r="E2" s="104" t="s">
        <v>38964</v>
      </c>
      <c r="F2" s="105">
        <v>45703.480717592596</v>
      </c>
      <c r="G2" s="106">
        <f ca="1">IFERROR(NOW()-F2,"")</f>
        <v>234.03109606481303</v>
      </c>
      <c r="H2" s="105">
        <v>45703.474768518521</v>
      </c>
      <c r="I2" s="102" t="str">
        <f>IFERROR(VLOOKUP(D2,DB!A:F,6,0),"")</f>
        <v>SCECO</v>
      </c>
      <c r="J2" s="102" t="str">
        <f>IFERROR(VLOOKUP(D2,DB!A:G,7,0),"")</f>
        <v>Dead</v>
      </c>
      <c r="K2" s="107" t="s">
        <v>39055</v>
      </c>
      <c r="L2" s="99" t="str">
        <f>IFERROR(VLOOKUP(D2,DB!A:I,9,0),"")</f>
        <v>Latis</v>
      </c>
    </row>
    <row r="3" spans="1:16" ht="23.25" customHeight="1">
      <c r="A3" s="102" t="s">
        <v>39056</v>
      </c>
      <c r="B3" s="102" t="str">
        <f>IFERROR(VLOOKUP(D3,DB!A:K,11,0),"")</f>
        <v>R4</v>
      </c>
      <c r="C3" s="103">
        <v>2</v>
      </c>
      <c r="D3" s="99" t="s">
        <v>25891</v>
      </c>
      <c r="E3" s="104" t="s">
        <v>38964</v>
      </c>
      <c r="F3" s="105">
        <v>45935.156944444447</v>
      </c>
      <c r="G3" s="106">
        <f ca="1">IFERROR(NOW()-F3,"")</f>
        <v>2.3548690972165787</v>
      </c>
      <c r="H3" s="105">
        <v>45935.07104166667</v>
      </c>
      <c r="I3" s="102" t="str">
        <f>IFERROR(VLOOKUP(D3,DB!A:F,6,0),"")</f>
        <v>Generator-SG</v>
      </c>
      <c r="J3" s="102" t="str">
        <f>IFERROR(VLOOKUP(D3,DB!A:G,7,0),"")</f>
        <v>Good</v>
      </c>
      <c r="K3" s="107" t="s">
        <v>39057</v>
      </c>
      <c r="L3" s="99" t="str">
        <f>IFERROR(VLOOKUP(D3,DB!A:I,9,0),"")</f>
        <v>Latis</v>
      </c>
    </row>
    <row r="4" spans="1:16" ht="15" customHeight="1">
      <c r="A4" s="132" t="s">
        <v>39058</v>
      </c>
      <c r="B4" s="132" t="str">
        <f>IFERROR(VLOOKUP(D4,DB!A:K,11,0),"")</f>
        <v>R4</v>
      </c>
      <c r="C4" s="133">
        <v>1</v>
      </c>
      <c r="D4" s="134" t="s">
        <v>36054</v>
      </c>
      <c r="E4" s="135" t="s">
        <v>38964</v>
      </c>
      <c r="F4" s="136">
        <v>45936.764467592591</v>
      </c>
      <c r="G4" s="137">
        <f ca="1">IFERROR(NOW()-F4,"")</f>
        <v>0.74734594907204155</v>
      </c>
      <c r="H4" s="136">
        <v>45936.758773148147</v>
      </c>
      <c r="I4" s="132" t="str">
        <f>IFERROR(VLOOKUP(D4,DB!A:F,6,0),"")</f>
        <v>Generator-SG</v>
      </c>
      <c r="J4" s="132" t="str">
        <f>IFERROR(VLOOKUP(D4,DB!A:G,7,0),"")</f>
        <v>Weak</v>
      </c>
      <c r="K4" s="139" t="s">
        <v>39059</v>
      </c>
      <c r="L4" s="134" t="str">
        <f>IFERROR(VLOOKUP(D4,DB!A:I,9,0),"")</f>
        <v>Latis</v>
      </c>
    </row>
    <row r="5" spans="1:16" ht="15" customHeight="1">
      <c r="A5" s="132" t="s">
        <v>39060</v>
      </c>
      <c r="B5" s="132" t="str">
        <f>IFERROR(VLOOKUP(D5,DB!A:K,11,0),"")</f>
        <v>R4</v>
      </c>
      <c r="C5" s="133">
        <v>1</v>
      </c>
      <c r="D5" s="134" t="s">
        <v>36759</v>
      </c>
      <c r="E5" s="135" t="s">
        <v>39045</v>
      </c>
      <c r="F5" s="136">
        <v>45937.32916666667</v>
      </c>
      <c r="G5" s="137">
        <f ca="1">IFERROR(NOW()-F5,"")</f>
        <v>0.18264687499322463</v>
      </c>
      <c r="H5" s="136">
        <v>45937.323738425926</v>
      </c>
      <c r="I5" s="132" t="str">
        <f>IFERROR(VLOOKUP(D5,DB!A:F,6,0),"")</f>
        <v>SCECO</v>
      </c>
      <c r="J5" s="132" t="str">
        <f>IFERROR(VLOOKUP(D5,DB!A:G,7,0),"")</f>
        <v>In progress</v>
      </c>
      <c r="K5" s="139" t="s">
        <v>39061</v>
      </c>
      <c r="L5" s="134" t="str">
        <f>IFERROR(VLOOKUP(D5,DB!A:I,9,0),"")</f>
        <v>Latis</v>
      </c>
    </row>
    <row r="6" spans="1:16" ht="15" customHeight="1">
      <c r="A6" s="132" t="s">
        <v>39062</v>
      </c>
      <c r="B6" s="132" t="str">
        <f>IFERROR(VLOOKUP(D6,DB!A:K,11,0),"")</f>
        <v>R4</v>
      </c>
      <c r="C6" s="133">
        <v>1</v>
      </c>
      <c r="D6" t="s">
        <v>38820</v>
      </c>
      <c r="E6" s="135" t="s">
        <v>38964</v>
      </c>
      <c r="F6" s="136">
        <v>45937.497106481482</v>
      </c>
      <c r="G6" s="137">
        <f ca="1">IFERROR(NOW()-F6,"")</f>
        <v>1.470706018153578E-2</v>
      </c>
      <c r="H6" s="136">
        <v>45937.456493055557</v>
      </c>
      <c r="I6" s="132" t="str">
        <f>IFERROR(VLOOKUP(D6,DB!A:F,6,0),"")</f>
        <v>SCECO</v>
      </c>
      <c r="J6" s="132" t="str">
        <f>IFERROR(VLOOKUP(D6,DB!A:G,7,0),"")</f>
        <v>No BB Shifted</v>
      </c>
      <c r="K6" s="139"/>
      <c r="L6" s="134" t="str">
        <f>IFERROR(VLOOKUP(D6,DB!A:I,9,0),"")</f>
        <v>Latis</v>
      </c>
    </row>
    <row r="7" spans="1:16" ht="15" customHeight="1">
      <c r="A7" s="132"/>
      <c r="B7" s="132" t="str">
        <f>IFERROR(VLOOKUP(D7,DB!A:K,11,0),"")</f>
        <v/>
      </c>
      <c r="C7" s="133"/>
      <c r="D7" s="134"/>
      <c r="E7" s="135"/>
      <c r="F7" s="136"/>
      <c r="G7" s="137">
        <f ca="1">IFERROR(NOW()-F7,"")</f>
        <v>45937.511813541663</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45937.511813541663</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45937.511813541663</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45937.511813541663</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45937.511813541663</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45937.511813541663</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45937.511813541663</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45937.511813541663</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45937.511813541663</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45937.511813541663</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45937.511813541663</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45937.511813541663</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45937.511813541663</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45937.511813541663</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7">
        <f ca="1">IFERROR(NOW()-F21,"")</f>
        <v>45937.511813541663</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7">
        <f ca="1">IFERROR(NOW()-F22,"")</f>
        <v>45937.511813541663</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7">
        <f ca="1">IFERROR(NOW()-F23,"")</f>
        <v>45937.511813541663</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7">
        <f ca="1">IFERROR(NOW()-F24,"")</f>
        <v>45937.511813541663</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7">
        <f ca="1">IFERROR(NOW()-F25,"")</f>
        <v>45937.511813541663</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7">
        <f ca="1">IFERROR(NOW()-F26,"")</f>
        <v>45937.511813541663</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7">
        <f ca="1">IFERROR(NOW()-F27,"")</f>
        <v>45937.511813541663</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45937.511813310186</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45937.511813310186</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45937.511813310186</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45937.511813310186</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45937.511813310186</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45937.511813310186</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45937.511813310186</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45937.511813310186</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45937.511813310186</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45937.511813310186</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45937.511813310186</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45937.511813310186</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45937.511813310186</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45937.511813310186</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45937.511813310186</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45937.511813310186</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45937.511813310186</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45937.511813310186</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45937.511813310186</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45937.511813310186</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45937.511813310186</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45937.511813310186</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45937.511813310186</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45937.511813310186</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45937.511813310186</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45937.511813310186</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45937.511813310186</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45937.511813310186</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45937.511813310186</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45937.511813310186</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45937.511813310186</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45937.511813310186</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45937.511813310186</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45937.511813310186</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45937.511813310186</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45937.511813310186</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45937.511813310186</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45937.511813310186</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45937.511813310186</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45937.511813310186</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45937.511813310186</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45937.511813310186</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45937.511813310186</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45937.511813310186</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45937.511813310186</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45937.511813310186</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45937.511813310186</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45937.511813310186</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45937.511813310186</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45937.511813310186</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45937.511813310186</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45937.511813310186</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45937.511813310186</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45937.511813310186</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45937.511813310186</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45937.511813310186</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45937.511813310186</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45937.511813310186</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45937.511813310186</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45937.511813310186</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45937.511813310186</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45937.511813310186</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45937.511813310186</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45937.511813310186</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45937.511813310186</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45937.511813310186</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45937.511813310186</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45937.511813310186</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45937.511813310186</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45937.511813310186</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45937.511813310186</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45937.511813310186</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45937.511813310186</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45937.511813310186</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45937.511813310186</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45937.511813310186</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45937.511813310186</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45937.511813310186</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45937.511813310186</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45937.511813310186</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45937.511813310186</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45937.511813310186</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45937.511813310186</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45937.511813310186</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45937.511813310186</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45937.511813310186</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45937.511813310186</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45937.511813310186</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45937.511813310186</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45937.511813310186</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45937.511813310186</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45937.511813310186</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45937.511813310186</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45937.511813310186</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45937.511813310186</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45937.511813310186</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45937.511813310186</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45937.511813310186</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45937.511813310186</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45937.511813310186</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45937.511813310186</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45937.511813310186</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45937.511813310186</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45937.511813310186</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45937.511813310186</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45937.511813310186</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45937.511813310186</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45937.511813310186</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45937.511813310186</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45937.511813310186</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45937.511813310186</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45937.511813310186</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45937.511813310186</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45937.511813310186</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45937.511813310186</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45937.511813310186</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45937.511813310186</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45937.511813310186</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45937.511813310186</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45937.511813310186</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45937.511813310186</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45937.511813310186</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45937.511813310186</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45937.511813310186</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45937.511813310186</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45937.511813310186</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45937.511813310186</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45937.511813310186</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45937.511813310186</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45937.511813310186</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45937.511813310186</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45937.511813310186</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45937.511813310186</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45937.511813310186</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45937.511813310186</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45937.511813541663</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45937.511813541663</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45937.511813541663</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45937.511813541663</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45937.511813541663</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45937.511813541663</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45937.511813541663</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45937.511813541663</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45937.511813541663</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45937.511813541663</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45937.511813541663</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45937.511813541663</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45937.511813541663</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45937.511813541663</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45937.511813541663</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45937.511813541663</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45937.511813541663</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45937.511813541663</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45937.511813541663</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45937.511813541663</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45937.511813541663</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45937.511813541663</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45937.511813541663</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45937.511813541663</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45937.511813541663</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45937.511813541663</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45937.511813541663</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45937.511813541663</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45937.511813541663</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45937.511813541663</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45937.511813541663</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45937.511813541663</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45937.511813541663</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45937.511813541663</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45937.511813541663</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45937.511813541663</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45937.511813541663</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45937.511813541663</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45937.511813541663</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45937.511813541663</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45937.511813541663</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45937.511813541663</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45937.511813541663</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45937.511813541663</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45937.511813541663</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45937.511813541663</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45937.511813541663</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45937.511813541663</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45937.511813541663</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45937.511813541663</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45937.511813541663</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45937.511813541663</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45937.511813541663</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45937.511813541663</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45937.511813541663</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45937.511813541663</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45937.511813541663</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45937.511813541663</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45937.511813541663</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45937.511813541663</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45937.511813541663</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45937.511813541663</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45937.511813541663</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45937.511813541663</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45937.511813541663</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45937.511813541663</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45937.511813541663</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45937.511813541663</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45937.511813541663</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45937.511813541663</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45937.511813541663</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45937.511813541663</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45937.511813541663</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45937.511813541663</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45937.511813541663</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45937.511813541663</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45937.511813541663</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45937.511813541663</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45937.511813541663</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45937.511813541663</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45937.511813541663</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45937.511813541663</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45937.511813541663</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45937.511813541663</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45937.511813541663</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45937.511813541663</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45937.511813541663</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45937.511813541663</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45937.511813541663</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45937.511813541663</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45937.511813541663</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45937.511813541663</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45937.511813541663</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45937.511813541663</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45937.511813541663</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45937.511813541663</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45937.511813541663</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45937.511813541663</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45937.511813541663</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45937.511813541663</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45937.511813541663</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45937.511813541663</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45937.511813541663</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45937.511813541663</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45937.511813541663</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45937.511813541663</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45937.511813541663</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45937.511813541663</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45937.511813541663</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45937.511813541663</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45937.511813541663</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45937.511813541663</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45937.511813541663</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45937.511813541663</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45937.511813541663</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45937.511813541663</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45937.511813541663</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45937.511813541663</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45937.511813541663</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45937.511813541663</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45937.511813541663</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45937.511813541663</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45937.511813541663</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45937.511813541663</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45937.511813541663</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45937.511813541663</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45937.511813541663</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45937.511813541663</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45937.511813541663</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45937.511813541663</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45937.511813541663</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45937.511813541663</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45937.511813541663</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45937.511813541663</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45937.511813541663</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45937.511813541663</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45937.511813541663</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45937.511813541663</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45937.511813541663</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45937.511813541663</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45937.511813541663</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45937.511813541663</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45937.511813541663</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45937.511813541663</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45937.511813541663</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45937.511813541663</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45937.511813541663</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45937.511813541663</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45937.511813541663</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45937.511813541663</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45937.511813541663</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45937.511813541663</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45937.511813541663</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45937.511813541663</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45937.511813541663</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45937.511813541663</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45937.511813541663</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45937.511813541663</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45937.511813541663</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45937.511813541663</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45937.511813541663</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45937.511813541663</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45937.511813541663</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45937.511813541663</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45937.511813541663</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45937.511813541663</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45937.511813541663</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45937.511813541663</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45937.511813541663</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45937.511813541663</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45937.511813541663</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45937.511813541663</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45937.511813541663</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45937.511813541663</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45937.511813541663</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45937.511813541663</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45937.511813541663</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45937.511813541663</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45937.511813541663</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45937.511813541663</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45937.511813541663</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45937.511813541663</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45937.511813541663</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45937.511813541663</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45937.511813541663</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45937.511813541663</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45937.511813541663</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45937.511813541663</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45937.511813541663</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45937.511813541663</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45937.511813541663</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45937.511813541663</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45937.511813541663</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45937.511813541663</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45937.511813541663</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45937.511813541663</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45937.511813541663</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45937.511813541663</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45937.511813541663</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45937.511813541663</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45937.511813541663</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45937.511813541663</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45937.511813541663</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45937.511813541663</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45937.511813541663</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45937.511813541663</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45937.511813541663</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45937.511813541663</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45937.511813541663</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45937.511813541663</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45937.511813541663</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45937.511813541663</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45937.511813541663</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45937.511813541663</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45937.511813541663</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45937.511813541663</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45937.511813541663</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45937.511813541663</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45937.511813541663</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45937.511813541663</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45937.511813541663</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45937.511813541663</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45937.511813541663</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45937.511813541663</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45937.511813541663</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45937.511813541663</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45937.511813541663</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45937.511813541663</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45937.511813541663</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45937.511813541663</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45937.511813541663</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45937.511813541663</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45937.511813541663</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45937.511813541663</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45937.511813541663</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45937.511813541663</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45937.511813541663</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45937.511813541663</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45937.511813541663</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45937.511813541663</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45937.511813541663</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45937.511813541663</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45937.511813541663</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45937.511813541663</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45937.511813541663</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45937.511813541663</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45937.511813541663</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45937.511813541663</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45937.511813541663</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45937.511813541663</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45937.511813541663</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45937.511813541663</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45937.511813541663</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45937.511813541663</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45937.511813541663</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45937.511813541663</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45937.511813541663</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45937.511813541663</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45937.511813541663</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45937.511813541663</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45937.511813541663</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45937.511813541663</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45937.511813541663</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45937.511813541663</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45937.511813541663</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45937.511813541663</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45937.511813541663</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45937.511813541663</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45937.511813541663</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45937.511813541663</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45937.511813541663</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45937.511813541663</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45937.511813541663</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45937.511813541663</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45937.511813541663</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45937.511813541663</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45937.511813541663</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45937.511813541663</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45937.511813541663</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45937.511813541663</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45937.511813541663</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45937.511813541663</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45937.511813541663</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45937.511813541663</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45937.511813541663</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45937.511813541663</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45937.511813541663</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45937.511813541663</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45937.511813541663</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45937.511813541663</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45937.511813541663</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45937.511813541663</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45937.511813541663</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45937.511813541663</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45937.511813541663</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45937.511813541663</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45937.511813541663</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45937.511813541663</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45937.511813541663</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45937.511813541663</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45937.511813541663</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45937.511813541663</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45937.511813541663</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45937.511813541663</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45937.511813541663</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45937.511813541663</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45937.511813541663</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45937.511813541663</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45937.511813541663</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45937.511813541663</v>
      </c>
      <c r="H472" s="136"/>
      <c r="I472" s="132" t="str">
        <f>IFERROR(VLOOKUP(D472,DB!A:F,6,0),"")</f>
        <v/>
      </c>
      <c r="J472" s="132" t="str">
        <f>IFERROR(VLOOKUP(D472,DB!A:G,7,0),"")</f>
        <v/>
      </c>
      <c r="K472" s="139"/>
      <c r="L472" s="134" t="str">
        <f>IFERROR(VLOOKUP(D472,DB!A:I,9,0),"")</f>
        <v/>
      </c>
    </row>
    <row r="473" spans="1:12" ht="15" customHeight="1">
      <c r="A473" s="132"/>
      <c r="B473" s="132" t="str">
        <f>IFERROR(VLOOKUP(D473,DB!A:K,11,0),"")</f>
        <v/>
      </c>
      <c r="C473" s="133"/>
      <c r="D473" s="134"/>
      <c r="E473" s="135"/>
      <c r="F473" s="136"/>
      <c r="G473" s="138">
        <f ca="1">IFERROR(NOW()-F473,"")</f>
        <v>45937.511813541663</v>
      </c>
      <c r="H473" s="136"/>
      <c r="I473" s="132" t="str">
        <f>IFERROR(VLOOKUP(D473,DB!A:F,6,0),"")</f>
        <v/>
      </c>
      <c r="J473" s="132" t="str">
        <f>IFERROR(VLOOKUP(D473,DB!A:G,7,0),"")</f>
        <v/>
      </c>
      <c r="K473" s="139"/>
      <c r="L473" s="134" t="str">
        <f>IFERROR(VLOOKUP(D473,DB!A:I,9,0),"")</f>
        <v/>
      </c>
    </row>
    <row r="474" spans="1:12" ht="15" customHeight="1">
      <c r="A474" s="132"/>
      <c r="B474" s="132" t="str">
        <f>IFERROR(VLOOKUP(D474,DB!A:K,11,0),"")</f>
        <v/>
      </c>
      <c r="C474" s="133"/>
      <c r="D474" s="134"/>
      <c r="E474" s="135"/>
      <c r="F474" s="136"/>
      <c r="G474" s="138">
        <f ca="1">IFERROR(NOW()-F474,"")</f>
        <v>45937.511813541663</v>
      </c>
      <c r="H474" s="136"/>
      <c r="I474" s="132" t="str">
        <f>IFERROR(VLOOKUP(D474,DB!A:F,6,0),"")</f>
        <v/>
      </c>
      <c r="J474" s="132" t="str">
        <f>IFERROR(VLOOKUP(D474,DB!A:G,7,0),"")</f>
        <v/>
      </c>
      <c r="K474" s="139"/>
      <c r="L474" s="134" t="str">
        <f>IFERROR(VLOOKUP(D474,DB!A:I,9,0),"")</f>
        <v/>
      </c>
    </row>
    <row r="475" spans="1:12" ht="15" customHeight="1">
      <c r="A475" s="132"/>
      <c r="B475" s="132" t="str">
        <f>IFERROR(VLOOKUP(D475,DB!A:K,11,0),"")</f>
        <v/>
      </c>
      <c r="C475" s="133"/>
      <c r="D475" s="134"/>
      <c r="E475" s="135"/>
      <c r="F475" s="136"/>
      <c r="G475" s="138">
        <f ca="1">IFERROR(NOW()-F475,"")</f>
        <v>45937.511813541663</v>
      </c>
      <c r="H475" s="136"/>
      <c r="I475" s="132" t="str">
        <f>IFERROR(VLOOKUP(D475,DB!A:F,6,0),"")</f>
        <v/>
      </c>
      <c r="J475" s="132" t="str">
        <f>IFERROR(VLOOKUP(D475,DB!A:G,7,0),"")</f>
        <v/>
      </c>
      <c r="K475" s="139"/>
      <c r="L475" s="134" t="str">
        <f>IFERROR(VLOOKUP(D475,DB!A:I,9,0),"")</f>
        <v/>
      </c>
    </row>
    <row r="476" spans="1:12" ht="15" customHeight="1">
      <c r="A476" s="132"/>
      <c r="B476" s="132" t="str">
        <f>IFERROR(VLOOKUP(D476,DB!A:K,11,0),"")</f>
        <v/>
      </c>
      <c r="C476" s="133"/>
      <c r="D476" s="134"/>
      <c r="E476" s="135"/>
      <c r="F476" s="136"/>
      <c r="G476" s="138">
        <f ca="1">IFERROR(NOW()-F476,"")</f>
        <v>45937.511813541663</v>
      </c>
      <c r="H476" s="136"/>
      <c r="I476" s="132" t="str">
        <f>IFERROR(VLOOKUP(D476,DB!A:F,6,0),"")</f>
        <v/>
      </c>
      <c r="J476" s="132" t="str">
        <f>IFERROR(VLOOKUP(D476,DB!A:G,7,0),"")</f>
        <v/>
      </c>
      <c r="K476" s="139"/>
      <c r="L476" s="134" t="str">
        <f>IFERROR(VLOOKUP(D476,DB!A:I,9,0),"")</f>
        <v/>
      </c>
    </row>
    <row r="477" spans="1:12" ht="15" customHeight="1">
      <c r="A477" s="132"/>
      <c r="B477" s="132" t="str">
        <f>IFERROR(VLOOKUP(D477,DB!A:K,11,0),"")</f>
        <v/>
      </c>
      <c r="C477" s="133"/>
      <c r="D477" s="134"/>
      <c r="E477" s="135"/>
      <c r="F477" s="136"/>
      <c r="G477" s="138">
        <f ca="1">IFERROR(NOW()-F477,"")</f>
        <v>45937.511813541663</v>
      </c>
      <c r="H477" s="136"/>
      <c r="I477" s="132" t="str">
        <f>IFERROR(VLOOKUP(D477,DB!A:F,6,0),"")</f>
        <v/>
      </c>
      <c r="J477" s="132" t="str">
        <f>IFERROR(VLOOKUP(D477,DB!A:G,7,0),"")</f>
        <v/>
      </c>
      <c r="K477" s="139"/>
      <c r="L477" s="134" t="str">
        <f>IFERROR(VLOOKUP(D477,DB!A:I,9,0),"")</f>
        <v/>
      </c>
    </row>
    <row r="478" spans="1:12" ht="15" customHeight="1">
      <c r="A478" s="132"/>
      <c r="B478" s="132" t="str">
        <f>IFERROR(VLOOKUP(D478,DB!A:K,11,0),"")</f>
        <v/>
      </c>
      <c r="C478" s="133"/>
      <c r="D478" s="134"/>
      <c r="E478" s="135"/>
      <c r="F478" s="136"/>
      <c r="G478" s="138">
        <f ca="1">IFERROR(NOW()-F478,"")</f>
        <v>45937.511813541663</v>
      </c>
      <c r="H478" s="136"/>
      <c r="I478" s="132" t="str">
        <f>IFERROR(VLOOKUP(D478,DB!A:F,6,0),"")</f>
        <v/>
      </c>
      <c r="J478" s="132" t="str">
        <f>IFERROR(VLOOKUP(D478,DB!A:G,7,0),"")</f>
        <v/>
      </c>
      <c r="K478" s="139"/>
      <c r="L478" s="134" t="str">
        <f>IFERROR(VLOOKUP(D478,DB!A:I,9,0),"")</f>
        <v/>
      </c>
    </row>
    <row r="479" spans="1:12" ht="15" customHeight="1">
      <c r="A479" s="132"/>
      <c r="B479" s="132" t="str">
        <f>IFERROR(VLOOKUP(D479,DB!A:K,11,0),"")</f>
        <v/>
      </c>
      <c r="C479" s="133"/>
      <c r="D479" s="134"/>
      <c r="E479" s="135"/>
      <c r="F479" s="136"/>
      <c r="G479" s="138">
        <f ca="1">IFERROR(NOW()-F479,"")</f>
        <v>45937.511813541663</v>
      </c>
      <c r="H479" s="136"/>
      <c r="I479" s="132" t="str">
        <f>IFERROR(VLOOKUP(D479,DB!A:F,6,0),"")</f>
        <v/>
      </c>
      <c r="J479" s="132" t="str">
        <f>IFERROR(VLOOKUP(D479,DB!A:G,7,0),"")</f>
        <v/>
      </c>
      <c r="K479" s="139"/>
      <c r="L479" s="134" t="str">
        <f>IFERROR(VLOOKUP(D479,DB!A:I,9,0),"")</f>
        <v/>
      </c>
    </row>
    <row r="480" spans="1:12" ht="15" customHeight="1">
      <c r="A480" s="140"/>
      <c r="B480" s="140" t="str">
        <f>IFERROR(VLOOKUP(D480,DB!A:K,11,0),"")</f>
        <v/>
      </c>
      <c r="C480" s="141"/>
      <c r="D480" s="142"/>
      <c r="E480" s="143"/>
      <c r="F480" s="144"/>
      <c r="G480" s="145">
        <f ca="1">IFERROR(NOW()-F480,"")</f>
        <v>45937.511813541663</v>
      </c>
      <c r="H480" s="144"/>
      <c r="I480" s="140" t="str">
        <f>IFERROR(VLOOKUP(D480,DB!A:F,6,0),"")</f>
        <v/>
      </c>
      <c r="J480" s="140" t="str">
        <f>IFERROR(VLOOKUP(D480,DB!A:G,7,0),"")</f>
        <v/>
      </c>
      <c r="K480" s="146"/>
      <c r="L480" s="142" t="str">
        <f>IFERROR(VLOOKUP(D480,DB!A:I,9,0),"")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K6" sqref="K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39063</v>
      </c>
      <c r="B2" s="37" t="str">
        <f>IFERROR(VLOOKUP(D2,DB!A:K,11,0),"")</f>
        <v>R5</v>
      </c>
      <c r="C2" s="37">
        <v>3</v>
      </c>
      <c r="D2" s="37" t="s">
        <v>36000</v>
      </c>
      <c r="E2" s="37" t="s">
        <v>38964</v>
      </c>
      <c r="F2" s="38">
        <v>45891.832060185188</v>
      </c>
      <c r="G2" s="39">
        <f t="shared" ref="G2" ca="1" si="0">IFERROR(NOW()-F2,"-")</f>
        <v>45.679753703698225</v>
      </c>
      <c r="H2" s="38">
        <v>45891.790393518517</v>
      </c>
      <c r="I2" s="37" t="str">
        <f>IFERROR(VLOOKUP(D2,DB!A:F,6,0),"")</f>
        <v>Generator-SG</v>
      </c>
      <c r="J2" s="37" t="str">
        <f>IFERROR(VLOOKUP(D2,DB!A:G,7,0),"")</f>
        <v>Vandalized</v>
      </c>
      <c r="K2" s="37" t="s">
        <v>39064</v>
      </c>
      <c r="L2" s="37" t="str">
        <f>IFERROR(VLOOKUP(D2,DB!A:I,9,0),"")</f>
        <v>Latis</v>
      </c>
      <c r="M2" s="128"/>
    </row>
    <row r="3" spans="1:13" ht="30.75">
      <c r="A3" s="37" t="s">
        <v>39065</v>
      </c>
      <c r="B3" s="37" t="str">
        <f>IFERROR(VLOOKUP(D3,DB!A:K,11,0),"")</f>
        <v>R5</v>
      </c>
      <c r="C3" s="37">
        <v>1</v>
      </c>
      <c r="D3" s="37" t="s">
        <v>31295</v>
      </c>
      <c r="E3" s="37" t="s">
        <v>39045</v>
      </c>
      <c r="F3" s="38">
        <v>45926.188877314817</v>
      </c>
      <c r="G3" s="39">
        <f ca="1">IFERROR(NOW()-F3,"-")</f>
        <v>11.322936342592584</v>
      </c>
      <c r="H3" s="38">
        <v>45926.158159722225</v>
      </c>
      <c r="I3" s="37" t="str">
        <f>IFERROR(VLOOKUP(D3,DB!A:F,6,0),"")</f>
        <v>SCECO</v>
      </c>
      <c r="J3" s="37" t="str">
        <f>IFERROR(VLOOKUP(D3,DB!A:G,7,0),"")</f>
        <v>Good</v>
      </c>
      <c r="K3" s="37" t="s">
        <v>39066</v>
      </c>
      <c r="L3" s="37" t="str">
        <f>IFERROR(VLOOKUP(D3,DB!A:I,9,0),"")</f>
        <v>Latis</v>
      </c>
      <c r="M3" s="128"/>
    </row>
    <row r="4" spans="1:13" ht="15">
      <c r="A4" s="37" t="s">
        <v>39067</v>
      </c>
      <c r="B4" s="37" t="str">
        <f>IFERROR(VLOOKUP(D4,DB!A:K,11,0),"")</f>
        <v>R5</v>
      </c>
      <c r="C4" s="37">
        <v>2</v>
      </c>
      <c r="D4" s="37" t="s">
        <v>37362</v>
      </c>
      <c r="E4" s="37" t="s">
        <v>39045</v>
      </c>
      <c r="F4" s="38">
        <v>45937.405081018522</v>
      </c>
      <c r="G4" s="39">
        <f ca="1">IFERROR(NOW()-F4,"-")</f>
        <v>0.10673263888747897</v>
      </c>
      <c r="H4" s="38">
        <v>45937.391967592594</v>
      </c>
      <c r="I4" s="37" t="str">
        <f>IFERROR(VLOOKUP(D4,DB!A:F,6,0),"")</f>
        <v>Generator-SG</v>
      </c>
      <c r="J4" s="37" t="str">
        <f>IFERROR(VLOOKUP(D4,DB!A:G,7,0),"")</f>
        <v>Vandalized</v>
      </c>
      <c r="K4" s="37" t="s">
        <v>39068</v>
      </c>
      <c r="L4" s="37" t="str">
        <f>IFERROR(VLOOKUP(D4,DB!A:I,9,0),"")</f>
        <v>Latis</v>
      </c>
      <c r="M4" s="128"/>
    </row>
    <row r="5" spans="1:13" ht="15">
      <c r="A5" s="37"/>
      <c r="B5" s="37" t="str">
        <f>IFERROR(VLOOKUP(D5,DB!A:K,11,0),"")</f>
        <v/>
      </c>
      <c r="C5" s="37"/>
      <c r="D5"/>
      <c r="E5" s="37"/>
      <c r="F5" s="38"/>
      <c r="G5" s="39">
        <f ca="1">IFERROR(NOW()-F5,"-")</f>
        <v>45937.511813657409</v>
      </c>
      <c r="H5" s="38"/>
      <c r="I5" s="37" t="str">
        <f>IFERROR(VLOOKUP(D5,DB!A:F,6,0),"")</f>
        <v/>
      </c>
      <c r="J5" s="37" t="str">
        <f>IFERROR(VLOOKUP(D5,DB!A:G,7,0),"")</f>
        <v/>
      </c>
      <c r="K5" s="37"/>
      <c r="L5" s="37" t="str">
        <f>IFERROR(VLOOKUP(D5,DB!A:I,9,0),"")</f>
        <v/>
      </c>
      <c r="M5" s="128"/>
    </row>
    <row r="6" spans="1:13" ht="15">
      <c r="A6" s="37"/>
      <c r="B6" s="37" t="str">
        <f>IFERROR(VLOOKUP(D6,DB!A:K,11,0),"")</f>
        <v/>
      </c>
      <c r="C6" s="37"/>
      <c r="D6" s="37"/>
      <c r="E6" s="37"/>
      <c r="F6" s="38"/>
      <c r="G6" s="39">
        <f ca="1">IFERROR(NOW()-F6,"-")</f>
        <v>45937.511813657409</v>
      </c>
      <c r="H6" s="38"/>
      <c r="I6" s="37" t="str">
        <f>IFERROR(VLOOKUP(D6,DB!A:F,6,0),"")</f>
        <v/>
      </c>
      <c r="J6" s="37" t="str">
        <f>IFERROR(VLOOKUP(D6,DB!A:G,7,0),"")</f>
        <v/>
      </c>
      <c r="K6" s="37"/>
      <c r="L6" s="37" t="str">
        <f>IFERROR(VLOOKUP(D6,DB!A:I,9,0),"")</f>
        <v/>
      </c>
      <c r="M6" s="128"/>
    </row>
    <row r="7" spans="1:13" ht="15">
      <c r="A7" s="37"/>
      <c r="B7" s="37" t="str">
        <f>IFERROR(VLOOKUP(D7,DB!A:K,11,0),"")</f>
        <v/>
      </c>
      <c r="C7" s="37"/>
      <c r="D7" s="37"/>
      <c r="E7" s="37"/>
      <c r="F7" s="38"/>
      <c r="G7" s="39">
        <f ca="1">IFERROR(NOW()-F7,"-")</f>
        <v>45937.511813657409</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45937.511813657409</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45937.511813657409</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45937.511813657409</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45937.511813657409</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45937.511813657409</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45937.511813657409</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45937.511813657409</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45937.511813657409</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45937.511813657409</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45937.511813657409</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45937.511813657409</v>
      </c>
      <c r="H18" s="38"/>
      <c r="I18" s="37" t="str">
        <f>IFERROR(VLOOKUP(D18,DB!A:F,6,0),"")</f>
        <v/>
      </c>
      <c r="J18" s="37" t="str">
        <f>IFERROR(VLOOKUP(D18,DB!A:G,7,0),"")</f>
        <v/>
      </c>
      <c r="K18" s="37"/>
      <c r="L18" s="37" t="str">
        <f>IFERROR(VLOOKUP(D18,DB!A:I,9,0),"")</f>
        <v/>
      </c>
      <c r="M18" s="128"/>
    </row>
    <row r="19" spans="1:13" ht="15">
      <c r="A19" s="37"/>
      <c r="B19" s="37" t="str">
        <f>IFERROR(VLOOKUP(D19,DB!A:K,11,0),"")</f>
        <v/>
      </c>
      <c r="C19" s="37"/>
      <c r="D19" s="37"/>
      <c r="E19" s="37"/>
      <c r="F19" s="38"/>
      <c r="G19" s="39">
        <f ca="1">IFERROR(NOW()-F19,"-")</f>
        <v>45937.511813657409</v>
      </c>
      <c r="H19" s="38"/>
      <c r="I19" s="37" t="str">
        <f>IFERROR(VLOOKUP(D19,DB!A:F,6,0),"")</f>
        <v/>
      </c>
      <c r="J19" s="37" t="str">
        <f>IFERROR(VLOOKUP(D19,DB!A:G,7,0),"")</f>
        <v/>
      </c>
      <c r="K19" s="37"/>
      <c r="L19" s="37" t="str">
        <f>IFERROR(VLOOKUP(D19,DB!A:I,9,0),"")</f>
        <v/>
      </c>
      <c r="M19" s="128"/>
    </row>
    <row r="20" spans="1:13" ht="15">
      <c r="A20" s="37"/>
      <c r="B20" s="37" t="str">
        <f>IFERROR(VLOOKUP(D20,DB!A:K,11,0),"")</f>
        <v/>
      </c>
      <c r="C20" s="37"/>
      <c r="D20" s="37"/>
      <c r="E20" s="37"/>
      <c r="F20" s="38"/>
      <c r="G20" s="39">
        <f ca="1">IFERROR(NOW()-F20,"-")</f>
        <v>45937.511813657409</v>
      </c>
      <c r="H20" s="38"/>
      <c r="I20" s="37" t="str">
        <f>IFERROR(VLOOKUP(D20,DB!A:F,6,0),"")</f>
        <v/>
      </c>
      <c r="J20" s="37" t="str">
        <f>IFERROR(VLOOKUP(D20,DB!A:G,7,0),"")</f>
        <v/>
      </c>
      <c r="K20" s="37"/>
      <c r="L20" s="37" t="str">
        <f>IFERROR(VLOOKUP(D20,DB!A:I,9,0),"")</f>
        <v/>
      </c>
      <c r="M20" s="128"/>
    </row>
    <row r="21" spans="1:13" ht="15">
      <c r="A21" s="37"/>
      <c r="B21" s="37" t="str">
        <f>IFERROR(VLOOKUP(D21,DB!A:K,11,0),"")</f>
        <v/>
      </c>
      <c r="C21" s="37"/>
      <c r="D21" s="37"/>
      <c r="E21" s="37"/>
      <c r="F21" s="38"/>
      <c r="G21" s="39">
        <f ca="1">IFERROR(NOW()-F21,"-")</f>
        <v>45937.511813657409</v>
      </c>
      <c r="H21" s="38"/>
      <c r="I21" s="37" t="str">
        <f>IFERROR(VLOOKUP(D21,DB!A:F,6,0),"")</f>
        <v/>
      </c>
      <c r="J21" s="37" t="str">
        <f>IFERROR(VLOOKUP(D21,DB!A:G,7,0),"")</f>
        <v/>
      </c>
      <c r="K21" s="37"/>
      <c r="L21" s="37" t="str">
        <f>IFERROR(VLOOKUP(D21,DB!A:I,9,0),"")</f>
        <v/>
      </c>
      <c r="M21" s="128"/>
    </row>
    <row r="22" spans="1:13" ht="15">
      <c r="A22" s="37"/>
      <c r="B22" s="37" t="str">
        <f>IFERROR(VLOOKUP(D22,DB!A:K,11,0),"")</f>
        <v/>
      </c>
      <c r="C22" s="37"/>
      <c r="D22" s="37"/>
      <c r="E22" s="37"/>
      <c r="F22" s="38"/>
      <c r="G22" s="39">
        <f ca="1">IFERROR(NOW()-F22,"-")</f>
        <v>45937.511813657409</v>
      </c>
      <c r="H22" s="38"/>
      <c r="I22" s="37" t="str">
        <f>IFERROR(VLOOKUP(D22,DB!A:F,6,0),"")</f>
        <v/>
      </c>
      <c r="J22" s="37" t="str">
        <f>IFERROR(VLOOKUP(D22,DB!A:G,7,0),"")</f>
        <v/>
      </c>
      <c r="K22" s="37"/>
      <c r="L22" s="37" t="str">
        <f>IFERROR(VLOOKUP(D22,DB!A:I,9,0),"")</f>
        <v/>
      </c>
      <c r="M22" s="128"/>
    </row>
    <row r="23" spans="1:13" ht="15">
      <c r="A23" s="37"/>
      <c r="B23" s="37" t="str">
        <f>IFERROR(VLOOKUP(D23,DB!A:K,11,0),"")</f>
        <v/>
      </c>
      <c r="C23" s="37"/>
      <c r="D23" s="37"/>
      <c r="E23" s="37"/>
      <c r="F23" s="38"/>
      <c r="G23" s="39">
        <f ca="1">IFERROR(NOW()-F23,"-")</f>
        <v>45937.511813657409</v>
      </c>
      <c r="H23" s="38"/>
      <c r="I23" s="37" t="str">
        <f>IFERROR(VLOOKUP(D23,DB!A:F,6,0),"")</f>
        <v/>
      </c>
      <c r="J23" s="37" t="str">
        <f>IFERROR(VLOOKUP(D23,DB!A:G,7,0),"")</f>
        <v/>
      </c>
      <c r="K23" s="37"/>
      <c r="L23" s="37" t="str">
        <f>IFERROR(VLOOKUP(D23,DB!A:I,9,0),"")</f>
        <v/>
      </c>
      <c r="M23" s="128"/>
    </row>
    <row r="24" spans="1:13" ht="15">
      <c r="A24" s="37"/>
      <c r="B24" s="37" t="str">
        <f>IFERROR(VLOOKUP(D24,DB!A:K,11,0),"")</f>
        <v/>
      </c>
      <c r="C24" s="37"/>
      <c r="D24" s="37"/>
      <c r="E24" s="37"/>
      <c r="F24" s="38"/>
      <c r="G24" s="39">
        <f ca="1">IFERROR(NOW()-F24,"-")</f>
        <v>45937.511813657409</v>
      </c>
      <c r="H24" s="38"/>
      <c r="I24" s="37" t="str">
        <f>IFERROR(VLOOKUP(D24,DB!A:F,6,0),"")</f>
        <v/>
      </c>
      <c r="J24" s="37" t="str">
        <f>IFERROR(VLOOKUP(D24,DB!A:G,7,0),"")</f>
        <v/>
      </c>
      <c r="K24" s="37"/>
      <c r="L24" s="37" t="str">
        <f>IFERROR(VLOOKUP(D24,DB!A:I,9,0),"")</f>
        <v/>
      </c>
      <c r="M24" s="128"/>
    </row>
    <row r="25" spans="1:13" ht="15">
      <c r="A25" s="37"/>
      <c r="B25" s="37" t="str">
        <f>IFERROR(VLOOKUP(D25,DB!A:K,11,0),"")</f>
        <v/>
      </c>
      <c r="C25" s="37"/>
      <c r="D25" s="37"/>
      <c r="E25" s="37"/>
      <c r="F25" s="38"/>
      <c r="G25" s="39">
        <f ca="1">IFERROR(NOW()-F25,"-")</f>
        <v>45937.511813657409</v>
      </c>
      <c r="H25" s="38"/>
      <c r="I25" s="37" t="str">
        <f>IFERROR(VLOOKUP(D25,DB!A:F,6,0),"")</f>
        <v/>
      </c>
      <c r="J25" s="37" t="str">
        <f>IFERROR(VLOOKUP(D25,DB!A:G,7,0),"")</f>
        <v/>
      </c>
      <c r="K25" s="37"/>
      <c r="L25" s="37" t="str">
        <f>IFERROR(VLOOKUP(D25,DB!A:I,9,0),"")</f>
        <v/>
      </c>
      <c r="M25" s="128"/>
    </row>
    <row r="26" spans="1:13" ht="15">
      <c r="A26" s="84"/>
      <c r="B26" s="84" t="str">
        <f>IFERROR(VLOOKUP(D26,DB!A:K,11,0),"")</f>
        <v/>
      </c>
      <c r="C26" s="84"/>
      <c r="D26" s="84"/>
      <c r="E26" s="84"/>
      <c r="F26" s="126"/>
      <c r="G26" s="127">
        <f ca="1">IFERROR(NOW()-F26,"-")</f>
        <v>45937.511813657409</v>
      </c>
      <c r="H26" s="126"/>
      <c r="I26" s="84" t="str">
        <f>IFERROR(VLOOKUP(D26,DB!A:F,6,0),"")</f>
        <v/>
      </c>
      <c r="J26" s="84" t="str">
        <f>IFERROR(VLOOKUP(D26,DB!A:G,7,0),"")</f>
        <v/>
      </c>
      <c r="K26" s="84"/>
      <c r="L26" s="84" t="str">
        <f>IFERROR(VLOOKUP(D26,DB!A:I,9,0),"")</f>
        <v/>
      </c>
      <c r="M26" s="128"/>
    </row>
    <row r="27" spans="1:13" ht="15">
      <c r="A27" s="84"/>
      <c r="B27" s="84" t="str">
        <f>IFERROR(VLOOKUP(D27,DB!A:K,11,0),"")</f>
        <v/>
      </c>
      <c r="C27" s="84"/>
      <c r="D27" s="84"/>
      <c r="E27" s="84"/>
      <c r="F27" s="126"/>
      <c r="G27" s="127">
        <f ca="1">IFERROR(NOW()-F27,"-")</f>
        <v>45937.511813657409</v>
      </c>
      <c r="H27" s="126"/>
      <c r="I27" s="84" t="str">
        <f>IFERROR(VLOOKUP(D27,DB!A:F,6,0),"")</f>
        <v/>
      </c>
      <c r="J27" s="84" t="str">
        <f>IFERROR(VLOOKUP(D27,DB!A:G,7,0),"")</f>
        <v/>
      </c>
      <c r="K27" s="84"/>
      <c r="L27" s="84" t="str">
        <f>IFERROR(VLOOKUP(D27,DB!A:I,9,0),"")</f>
        <v/>
      </c>
    </row>
    <row r="28" spans="1:13" ht="15">
      <c r="A28" s="37"/>
      <c r="B28" s="37" t="str">
        <f>IFERROR(VLOOKUP(D28,DB!A:K,11,0),"")</f>
        <v/>
      </c>
      <c r="C28" s="37"/>
      <c r="D28" s="37"/>
      <c r="E28" s="37"/>
      <c r="F28" s="38"/>
      <c r="G28" s="39">
        <f ca="1">IFERROR(NOW()-F28,"-")</f>
        <v>45937.511813657409</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45937.511813657409</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45937.511813657409</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45937.511813657409</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45937.511813657409</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45937.511813657409</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45937.511813657409</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45937.511813657409</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45937.511813657409</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45937.511813657409</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45937.511813657409</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45937.511813657409</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45937.511813657409</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45937.511813657409</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45937.511813657409</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45937.511813657409</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45937.511813657409</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45937.511813657409</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45937.511813657409</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45937.511813657409</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45937.511813657409</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45937.511813657409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45937.511813657409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45937.511813657409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45937.511813657409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45937.511813657409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45937.511813657409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45937.511813657409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45937.511813657409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45937.511813657409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45937.511813657409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45937.511813657409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45937.511813657409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45937.511813657409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45937.511813657409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45937.511813657409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45937.511813657409</v>
      </c>
      <c r="H64" s="38"/>
      <c r="I64" s="37" t="str">
        <f>IFERROR(VLOOKUP(D64,DB!A:F,6,0),"")</f>
        <v/>
      </c>
      <c r="J64" s="37" t="str">
        <f>IFERROR(VLOOKUP(D64,DB!A:G,7,0),"")</f>
        <v/>
      </c>
      <c r="K64" s="37"/>
      <c r="L64" s="37" t="str">
        <f>IFERROR(VLOOKUP(D64,DB!A:I,9,0),"")</f>
        <v/>
      </c>
    </row>
    <row r="65" spans="1:12" ht="15">
      <c r="A65" s="84"/>
      <c r="B65" s="84" t="str">
        <f>IFERROR(VLOOKUP(D65,DB!A:K,11,0),"")</f>
        <v/>
      </c>
      <c r="C65" s="84"/>
      <c r="D65" s="84"/>
      <c r="E65" s="84"/>
      <c r="F65" s="126"/>
      <c r="G65" s="127">
        <f ca="1">IFERROR(NOW()-F65,"-")</f>
        <v>45937.511813657409</v>
      </c>
      <c r="H65" s="126"/>
      <c r="I65" s="84" t="str">
        <f>IFERROR(VLOOKUP(D65,DB!A:F,6,0),"")</f>
        <v/>
      </c>
      <c r="J65" s="84" t="str">
        <f>IFERROR(VLOOKUP(D65,DB!A:G,7,0),"")</f>
        <v/>
      </c>
      <c r="K65" s="84"/>
      <c r="L65" s="84" t="str">
        <f>IFERROR(VLOOKUP(D65,DB!A:I,9,0),"")</f>
        <v/>
      </c>
    </row>
    <row r="66" spans="1:12" ht="15">
      <c r="A66" s="37"/>
      <c r="B66" s="37" t="str">
        <f>IFERROR(VLOOKUP(D66,DB!A:K,11,0),"")</f>
        <v/>
      </c>
      <c r="C66" s="37"/>
      <c r="D66" s="37"/>
      <c r="E66" s="37"/>
      <c r="F66" s="38"/>
      <c r="G66" s="39">
        <f ca="1">IFERROR(NOW()-F66,"-")</f>
        <v>45937.511813657409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45937.511813657409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45937.511813657409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45937.511813657409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45937.511813657409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45937.511813657409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45937.511813657409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45937.511813657409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45937.511813657409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45937.511813657409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45937.511813657409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45937.511813657409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45937.511813657409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45937.511813657409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45937.511813657409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45937.511813657409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45937.511813657409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45937.511813657409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45937.511813657409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45937.511813657409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45937.511813657409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45937.511813657409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45937.511813657409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45937.511813657409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45937.511813657409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45937.511813657409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45937.511813657409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45937.511813657409</v>
      </c>
      <c r="H93" s="38"/>
      <c r="I93" s="37" t="str">
        <f>IFERROR(VLOOKUP(D93,DB!A:F,6,0),"")</f>
        <v/>
      </c>
      <c r="J93" s="37" t="str">
        <f>IFERROR(VLOOKUP(D93,DB!A:G,7,0),"")</f>
        <v/>
      </c>
      <c r="K93" s="37"/>
      <c r="L93" s="37" t="str">
        <f>IFERROR(VLOOKUP(D93,DB!A:I,9,0),"")</f>
        <v/>
      </c>
    </row>
    <row r="94" spans="1:12" ht="15">
      <c r="A94" s="84"/>
      <c r="B94" s="84" t="str">
        <f>IFERROR(VLOOKUP(D94,DB!A:K,11,0),"")</f>
        <v/>
      </c>
      <c r="C94" s="84"/>
      <c r="D94" s="84"/>
      <c r="E94" s="84"/>
      <c r="F94" s="126"/>
      <c r="G94" s="127">
        <f ca="1">IFERROR(NOW()-F94,"-")</f>
        <v>45937.511813657409</v>
      </c>
      <c r="H94" s="126"/>
      <c r="I94" s="84" t="str">
        <f>IFERROR(VLOOKUP(D94,DB!A:F,6,0),"")</f>
        <v/>
      </c>
      <c r="J94" s="84" t="str">
        <f>IFERROR(VLOOKUP(D94,DB!A:G,7,0),"")</f>
        <v/>
      </c>
      <c r="K94" s="84"/>
      <c r="L94" s="84" t="str">
        <f>IFERROR(VLOOKUP(D94,DB!A:I,9,0),"")</f>
        <v/>
      </c>
    </row>
    <row r="95" spans="1:12" ht="15">
      <c r="A95" s="37"/>
      <c r="B95" s="37" t="str">
        <f>IFERROR(VLOOKUP(D95,DB!A:K,11,0),"")</f>
        <v/>
      </c>
      <c r="C95" s="37"/>
      <c r="D95" s="37"/>
      <c r="E95" s="37"/>
      <c r="F95" s="38"/>
      <c r="G95" s="39">
        <f ca="1">IFERROR(NOW()-F95,"-")</f>
        <v>45937.511813657409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45937.511813657409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45937.511813657409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45937.511813657409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45937.511813657409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45937.511813657409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45937.511813657409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45937.511813657409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45937.511813657409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45937.511813657409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45937.511813657409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45937.511813657409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45937.511813657409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45937.511813657409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45937.511813657409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45937.511813657409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45937.511813657409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45937.511813657409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45937.511813657409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45937.511813657409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45937.511813657409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45937.511813657409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45937.511813657409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45937.511813657409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45937.511813657409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45937.511813657409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45937.511813657409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45937.511813657409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45937.511813657409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45937.511813657409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45937.511813657409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45937.511813657409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45937.511813657409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45937.511813657409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45937.511813657409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45937.511813657409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45937.511813657409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45937.511813657409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45937.511813657409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45937.511813657409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45937.511813657409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45937.511813657409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45937.511813657409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45937.511813657409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45937.511813657409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45937.511813657409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45937.511813657409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45937.511813657409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45937.511813657409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45937.511813657409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45937.511813657409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45937.511813657409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45937.511813657409</v>
      </c>
      <c r="H147" s="38"/>
      <c r="I147" s="37" t="str">
        <f>IFERROR(VLOOKUP(D147,DB!A:F,6,0),"")</f>
        <v/>
      </c>
      <c r="J147" s="37" t="str">
        <f>IFERROR(VLOOKUP(D147,DB!A:G,7,0),"")</f>
        <v/>
      </c>
      <c r="K147" s="37"/>
      <c r="L147" s="37" t="str">
        <f>IFERROR(VLOOKUP(D147,DB!A:I,9,0),"")</f>
        <v/>
      </c>
    </row>
    <row r="148" spans="1:12" ht="15">
      <c r="A148" s="84"/>
      <c r="B148" s="84" t="str">
        <f>IFERROR(VLOOKUP(D148,DB!A:K,11,0),"")</f>
        <v/>
      </c>
      <c r="C148" s="84"/>
      <c r="D148" s="84"/>
      <c r="E148" s="84"/>
      <c r="F148" s="126"/>
      <c r="G148" s="127">
        <f ca="1">IFERROR(NOW()-F148,"-")</f>
        <v>45937.511813657409</v>
      </c>
      <c r="H148" s="126"/>
      <c r="I148" s="84" t="str">
        <f>IFERROR(VLOOKUP(D148,DB!A:F,6,0),"")</f>
        <v/>
      </c>
      <c r="J148" s="84" t="str">
        <f>IFERROR(VLOOKUP(D148,DB!A:G,7,0),"")</f>
        <v/>
      </c>
      <c r="K148" s="84"/>
      <c r="L148" s="84" t="str">
        <f>IFERROR(VLOOKUP(D148,DB!A:I,9,0),"")</f>
        <v/>
      </c>
    </row>
    <row r="149" spans="1:12" ht="15"/>
    <row r="150" spans="1:12" ht="15"/>
    <row r="151" spans="1:12" ht="15"/>
    <row r="152" spans="1:12" ht="15"/>
    <row r="153" spans="1:12" ht="15"/>
    <row r="154" spans="1:12" ht="15"/>
    <row r="155" spans="1:12" ht="15"/>
    <row r="156" spans="1:12" ht="15"/>
    <row r="157" spans="1:12" ht="15"/>
    <row r="158" spans="1:12" ht="15"/>
    <row r="159" spans="1:12" ht="15"/>
    <row r="160" spans="1:12"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3" ht="15"/>
    <row r="404" ht="15"/>
    <row r="405" ht="15"/>
    <row r="406" ht="15"/>
    <row r="407" ht="15"/>
    <row r="408" ht="15"/>
    <row r="409" ht="15"/>
    <row r="410" ht="15"/>
    <row r="411" ht="15"/>
    <row r="412" ht="15"/>
    <row r="413" ht="15"/>
    <row r="414" ht="15"/>
    <row r="415" ht="15"/>
    <row r="416" ht="15"/>
    <row r="418" ht="15"/>
    <row r="419" ht="15"/>
    <row r="420" ht="15"/>
    <row r="421" ht="15"/>
    <row r="422" ht="15"/>
    <row r="423" ht="15"/>
    <row r="425" ht="15"/>
    <row r="426" ht="15"/>
    <row r="427" ht="15"/>
    <row r="428" ht="15"/>
    <row r="429" ht="15"/>
    <row r="430" ht="15"/>
    <row r="431" ht="15"/>
    <row r="432"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7" ht="15"/>
    <row r="468" ht="15"/>
    <row r="469" ht="15"/>
    <row r="470" ht="15"/>
    <row r="471" ht="15"/>
    <row r="472" ht="15"/>
    <row r="473" ht="15"/>
    <row r="474" ht="15"/>
    <row r="475" ht="15"/>
    <row r="476" ht="15"/>
    <row r="478" ht="15"/>
    <row r="479" ht="15"/>
    <row r="480" ht="15"/>
    <row r="483" ht="15"/>
    <row r="484" ht="15"/>
    <row r="485" ht="15"/>
    <row r="486"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8" ht="15"/>
    <row r="799" ht="15"/>
    <row r="800" ht="15"/>
    <row r="801" ht="15"/>
    <row r="802" ht="15"/>
    <row r="803" ht="15"/>
    <row r="807" ht="15"/>
    <row r="808" ht="15"/>
    <row r="818" ht="15"/>
    <row r="823" ht="15"/>
    <row r="834" ht="15"/>
    <row r="835" ht="15"/>
    <row r="842" ht="15"/>
    <row r="843" ht="15"/>
    <row r="847" ht="15"/>
    <row r="848" ht="15"/>
    <row r="849" ht="15"/>
    <row r="856" ht="15"/>
    <row r="857" ht="15"/>
    <row r="858" ht="15"/>
    <row r="859" ht="15"/>
    <row r="861" ht="15"/>
    <row r="862" ht="15"/>
    <row r="863" ht="15"/>
    <row r="866" ht="15"/>
    <row r="867" ht="15"/>
    <row r="868" ht="15"/>
    <row r="869" ht="15"/>
    <row r="871" ht="15"/>
    <row r="872" ht="15"/>
    <row r="873" ht="15"/>
    <row r="874" ht="15"/>
    <row r="875" ht="15"/>
    <row r="876" ht="15"/>
    <row r="878" ht="15"/>
    <row r="879" ht="15"/>
    <row r="881" ht="15"/>
    <row r="882" ht="15"/>
    <row r="884" ht="15"/>
    <row r="885" ht="15"/>
    <row r="886" ht="15"/>
    <row r="888" ht="15"/>
    <row r="889" ht="15"/>
    <row r="890" ht="15"/>
    <row r="891" ht="15"/>
    <row r="892" ht="15"/>
    <row r="896" ht="15"/>
    <row r="897" ht="15"/>
    <row r="898" ht="15"/>
    <row r="899" ht="15"/>
    <row r="902" ht="15"/>
    <row r="903" ht="15"/>
    <row r="906" ht="15"/>
    <row r="947" ht="15"/>
    <row r="948" ht="15"/>
    <row r="951" ht="15"/>
    <row r="952" ht="15"/>
    <row r="959" ht="15"/>
    <row r="960" ht="15"/>
    <row r="963" ht="15"/>
    <row r="965" ht="15"/>
    <row r="967" ht="15"/>
    <row r="968" ht="15"/>
    <row r="969" ht="15"/>
    <row r="972" ht="15"/>
    <row r="973" ht="15"/>
    <row r="975" ht="15"/>
    <row r="978" ht="15"/>
    <row r="979" ht="15"/>
    <row r="981" ht="15"/>
    <row r="982" ht="15"/>
    <row r="983" ht="15"/>
    <row r="984" ht="15"/>
    <row r="985" ht="15"/>
    <row r="988" ht="15"/>
    <row r="989" ht="15"/>
    <row r="990" ht="15"/>
    <row r="991" ht="15"/>
    <row r="992" ht="15"/>
    <row r="993" ht="15"/>
    <row r="995" ht="15"/>
    <row r="997" ht="15"/>
    <row r="999" ht="15"/>
    <row r="1000" ht="15"/>
    <row r="1001" ht="15"/>
    <row r="1003" ht="15"/>
    <row r="1004" ht="15"/>
    <row r="1005" ht="15"/>
    <row r="1006" ht="15"/>
    <row r="1007" ht="15"/>
    <row r="1008" ht="15"/>
    <row r="1009" ht="15"/>
    <row r="1011" ht="15"/>
    <row r="1012" ht="15"/>
    <row r="1013" ht="15"/>
    <row r="1018" ht="15"/>
    <row r="1019" ht="15"/>
    <row r="1023" ht="15"/>
    <row r="1024" ht="15"/>
    <row r="1025" ht="15"/>
    <row r="1028" ht="15"/>
    <row r="1030" ht="15"/>
    <row r="1034" ht="15"/>
    <row r="1038" ht="15"/>
    <row r="1044" ht="15"/>
    <row r="1045" ht="15"/>
    <row r="1047" ht="15"/>
    <row r="1048" ht="15"/>
    <row r="1050" ht="15"/>
    <row r="1053" ht="15"/>
    <row r="1054" ht="15"/>
    <row r="1056" ht="15"/>
    <row r="1058" ht="15"/>
    <row r="1060" ht="15"/>
    <row r="1062" ht="15"/>
    <row r="1063" ht="15"/>
    <row r="1064" ht="15"/>
    <row r="1066" ht="15"/>
    <row r="1067" ht="15"/>
    <row r="1068" ht="15"/>
    <row r="1069" ht="15"/>
    <row r="1072" ht="15"/>
    <row r="1246" ht="15"/>
    <row r="1247" ht="15"/>
    <row r="1257" ht="15"/>
    <row r="1258" ht="15"/>
    <row r="1259" ht="15"/>
    <row r="1265" ht="15"/>
    <row r="1266" ht="15"/>
    <row r="1267" ht="15"/>
    <row r="1268" ht="15"/>
    <row r="1270" ht="15"/>
    <row r="1273" ht="15"/>
    <row r="1274" ht="15"/>
    <row r="1275" ht="15"/>
    <row r="1276" ht="15"/>
    <row r="1278" ht="15"/>
    <row r="1279" ht="15"/>
    <row r="1281" ht="15"/>
    <row r="1282" ht="15"/>
    <row r="1283" ht="15"/>
    <row r="1284" ht="15"/>
    <row r="1286" ht="15"/>
    <row r="1287" ht="15"/>
    <row r="1288" ht="15"/>
    <row r="1291" ht="15"/>
    <row r="1292" ht="15"/>
    <row r="1295" ht="15"/>
    <row r="1296" ht="15"/>
    <row r="1297" ht="15"/>
    <row r="1298" ht="15"/>
    <row r="1299" ht="15"/>
    <row r="1300" ht="15"/>
    <row r="1301" ht="15"/>
    <row r="1302" ht="15"/>
    <row r="1304" ht="15"/>
    <row r="1306" ht="15"/>
    <row r="1307" ht="15"/>
    <row r="1308" ht="15"/>
    <row r="1311" ht="15"/>
    <row r="1321" ht="15"/>
    <row r="1324" ht="15"/>
    <row r="1325" ht="15"/>
    <row r="1329" ht="15"/>
    <row r="1333" ht="15"/>
    <row r="1336" ht="15"/>
    <row r="1338" ht="15"/>
    <row r="1339" ht="15"/>
    <row r="1342" ht="15"/>
    <row r="1344" ht="15"/>
    <row r="1347" ht="15"/>
    <row r="1348" ht="15"/>
    <row r="1349" ht="15"/>
    <row r="1351" ht="15"/>
    <row r="1353" ht="15"/>
    <row r="1354" ht="15"/>
    <row r="1355" ht="15"/>
    <row r="1359" ht="15"/>
    <row r="1360" ht="15"/>
    <row r="1361" ht="15"/>
    <row r="1363" ht="15"/>
    <row r="1364" ht="15"/>
    <row r="1365" ht="15"/>
    <row r="1366" ht="15"/>
    <row r="1368" ht="15"/>
    <row r="1376" ht="15"/>
    <row r="1378" ht="15"/>
    <row r="1379" ht="15"/>
    <row r="1381" ht="15"/>
  </sheetData>
  <dataValidations count="2">
    <dataValidation allowBlank="1" showInputMessage="1" showErrorMessage="1" sqref="E1" xr:uid="{920C6338-E771-4DAE-8C89-92A9093EA4DE}"/>
    <dataValidation type="list" allowBlank="1" showInputMessage="1" showErrorMessage="1" sqref="E2:E1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58"/>
  <sheetViews>
    <sheetView workbookViewId="0">
      <selection activeCell="D12" sqref="D12"/>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39069</v>
      </c>
      <c r="B2" s="112" t="s">
        <v>5398</v>
      </c>
      <c r="C2" s="129">
        <v>1</v>
      </c>
      <c r="D2" s="112" t="s">
        <v>34463</v>
      </c>
      <c r="E2" s="129" t="s">
        <v>39070</v>
      </c>
      <c r="F2" s="130">
        <v>45926.772847222222</v>
      </c>
      <c r="G2" s="81">
        <f ca="1">IFERROR(NOW()-F2,"-")</f>
        <v>10.738966319440806</v>
      </c>
      <c r="H2" s="131">
        <v>45927.449074074102</v>
      </c>
      <c r="I2" s="112" t="str">
        <f>IFERROR(VLOOKUP(D2,DB!A:F,6,0),"")</f>
        <v>SCECO</v>
      </c>
      <c r="J2" s="112" t="str">
        <f>IFERROR(VLOOKUP(D2,DB!A:G,7,0),"")</f>
        <v>Weak</v>
      </c>
      <c r="K2" s="129" t="s">
        <v>39071</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45937.511813657409</v>
      </c>
      <c r="H3" s="131">
        <v>45927.987534722219</v>
      </c>
      <c r="I3" s="112" t="str">
        <f>IFERROR(VLOOKUP(D3,DB!A:F,6,0),"")</f>
        <v>SCECO</v>
      </c>
      <c r="J3" s="112" t="str">
        <f>IFERROR(VLOOKUP(D3,DB!A:G,7,0),"")</f>
        <v>Vandalized</v>
      </c>
      <c r="K3" s="129" t="s">
        <v>39072</v>
      </c>
      <c r="L3" s="118" t="str">
        <f>IFERROR(VLOOKUP(D3,DB!A:I,9,0),"")</f>
        <v>Latis</v>
      </c>
    </row>
    <row r="4" spans="1:16383" ht="31.5" customHeight="1">
      <c r="A4" s="129" t="s">
        <v>39073</v>
      </c>
      <c r="B4" s="112" t="s">
        <v>5398</v>
      </c>
      <c r="C4" s="129">
        <v>1</v>
      </c>
      <c r="D4" s="112" t="s">
        <v>32861</v>
      </c>
      <c r="E4" s="129" t="s">
        <v>39070</v>
      </c>
      <c r="F4" s="130">
        <v>45933.880972222221</v>
      </c>
      <c r="G4" s="81">
        <f ca="1">IFERROR(NOW()-F4,"-")</f>
        <v>3.63084131944197</v>
      </c>
      <c r="H4" s="131">
        <v>45929.455266203702</v>
      </c>
      <c r="I4" s="112" t="str">
        <f>IFERROR(VLOOKUP(D4,DB!A:F,6,0),"")</f>
        <v>SCECO</v>
      </c>
      <c r="J4" s="112" t="str">
        <f>IFERROR(VLOOKUP(D4,DB!A:G,7,0),"")</f>
        <v>In progress</v>
      </c>
      <c r="K4" s="129" t="s">
        <v>39071</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39074</v>
      </c>
      <c r="B5" s="112" t="s">
        <v>5398</v>
      </c>
      <c r="C5" s="129">
        <v>1</v>
      </c>
      <c r="D5" s="112" t="s">
        <v>33408</v>
      </c>
      <c r="E5" s="129" t="s">
        <v>38964</v>
      </c>
      <c r="F5" s="130">
        <v>45934.942245370374</v>
      </c>
      <c r="G5" s="81">
        <f ca="1">IFERROR(NOW()-F5,"-")</f>
        <v>2.5695681712895748</v>
      </c>
      <c r="H5" s="131">
        <v>45934.470231481479</v>
      </c>
      <c r="I5" s="112" t="str">
        <f>IFERROR(VLOOKUP(D5,DB!A:F,6,0),"")</f>
        <v>SCECO</v>
      </c>
      <c r="J5" s="112" t="str">
        <f>IFERROR(VLOOKUP(D5,DB!A:G,7,0),"")</f>
        <v>Dead</v>
      </c>
      <c r="K5" s="129" t="s">
        <v>39071</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29" t="s">
        <v>39075</v>
      </c>
      <c r="B6" s="112" t="str">
        <f>IFERROR(VLOOKUP(D6,DB!A:K,11,0),"")</f>
        <v>R6</v>
      </c>
      <c r="C6" s="114">
        <v>1</v>
      </c>
      <c r="D6" s="112" t="s">
        <v>33009</v>
      </c>
      <c r="E6" s="115" t="s">
        <v>38964</v>
      </c>
      <c r="F6" s="116">
        <v>45937.073495370372</v>
      </c>
      <c r="G6" s="81">
        <f ca="1">IFERROR(NOW()-F6,"-")</f>
        <v>0.43831828703696374</v>
      </c>
      <c r="H6" s="116">
        <v>45937.053842592592</v>
      </c>
      <c r="I6" s="112" t="str">
        <f>IFERROR(VLOOKUP(D6,DB!A:F,6,0),"")</f>
        <v>SCECO</v>
      </c>
      <c r="J6" s="112" t="str">
        <f>IFERROR(VLOOKUP(D6,DB!A:G,7,0),"")</f>
        <v>Dead+No BB Design</v>
      </c>
      <c r="K6" s="117" t="s">
        <v>39076</v>
      </c>
      <c r="L6" s="118" t="str">
        <f>IFERROR(VLOOKUP(D6,DB!A:I,9,0),"")</f>
        <v>Latis</v>
      </c>
    </row>
    <row r="7" spans="1:16383" ht="31.5" customHeight="1">
      <c r="A7" s="113" t="s">
        <v>39077</v>
      </c>
      <c r="B7" s="112" t="str">
        <f>IFERROR(VLOOKUP(D7,DB!A:K,11,0),"")</f>
        <v>R6</v>
      </c>
      <c r="C7" s="114">
        <v>1</v>
      </c>
      <c r="D7" s="112" t="s">
        <v>32708</v>
      </c>
      <c r="E7" s="129" t="s">
        <v>39070</v>
      </c>
      <c r="F7" s="116">
        <v>45937.446932870371</v>
      </c>
      <c r="G7" s="81">
        <f ca="1">IFERROR(NOW()-F7,"-")</f>
        <v>6.488078703841893E-2</v>
      </c>
      <c r="H7" s="116">
        <v>45937.397986111115</v>
      </c>
      <c r="I7" s="112" t="str">
        <f>IFERROR(VLOOKUP(D7,DB!A:F,6,0),"")</f>
        <v>SCECO</v>
      </c>
      <c r="J7" s="112" t="str">
        <f>IFERROR(VLOOKUP(D7,DB!A:G,7,0),"")</f>
        <v>Dead</v>
      </c>
      <c r="K7" s="117" t="s">
        <v>39078</v>
      </c>
      <c r="L7" s="118" t="str">
        <f>IFERROR(VLOOKUP(D7,DB!A:I,9,0),"")</f>
        <v>Latis</v>
      </c>
    </row>
    <row r="8" spans="1:16383" ht="31.5" customHeight="1">
      <c r="A8" s="113" t="s">
        <v>39079</v>
      </c>
      <c r="B8" s="112" t="str">
        <f>IFERROR(VLOOKUP(D8,DB!A:K,11,0),"")</f>
        <v>R6</v>
      </c>
      <c r="C8" s="114">
        <v>2</v>
      </c>
      <c r="D8" s="112" t="s">
        <v>32847</v>
      </c>
      <c r="E8" s="115" t="s">
        <v>38964</v>
      </c>
      <c r="F8" s="116">
        <v>45937.498900462961</v>
      </c>
      <c r="G8" s="81">
        <f ca="1">IFERROR(NOW()-F8,"-")</f>
        <v>1.2913194448628929E-2</v>
      </c>
      <c r="H8" s="116">
        <v>45937.477210648147</v>
      </c>
      <c r="I8" s="112" t="str">
        <f>IFERROR(VLOOKUP(D8,DB!A:F,6,0),"")</f>
        <v>SCECO</v>
      </c>
      <c r="J8" s="112" t="str">
        <f>IFERROR(VLOOKUP(D8,DB!A:G,7,0),"")</f>
        <v>Dead</v>
      </c>
      <c r="K8" s="117" t="s">
        <v>39080</v>
      </c>
      <c r="L8" s="118" t="str">
        <f>IFERROR(VLOOKUP(D8,DB!A:I,9,0),"")</f>
        <v>Latis</v>
      </c>
    </row>
    <row r="9" spans="1:16383" ht="31.5" customHeight="1">
      <c r="A9" s="113"/>
      <c r="B9" s="112" t="str">
        <f>IFERROR(VLOOKUP(D9,DB!A:K,11,0),"")</f>
        <v/>
      </c>
      <c r="C9" s="114"/>
      <c r="D9" s="112"/>
      <c r="E9" s="115"/>
      <c r="F9" s="116"/>
      <c r="G9" s="81">
        <f ca="1">IFERROR(NOW()-F9,"-")</f>
        <v>45937.511813657409</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12"/>
      <c r="E10" s="115"/>
      <c r="F10" s="116"/>
      <c r="G10" s="81">
        <f ca="1">IFERROR(NOW()-F10,"-")</f>
        <v>45937.511813657409</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55"/>
      <c r="E11" s="115"/>
      <c r="F11" s="116"/>
      <c r="G11" s="81">
        <f ca="1">IFERROR(NOW()-F11,"-")</f>
        <v>45937.511813657409</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54"/>
      <c r="E12" s="115"/>
      <c r="F12" s="116"/>
      <c r="G12" s="81">
        <f ca="1">IFERROR(NOW()-F12,"-")</f>
        <v>45937.511813657409</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45937.511813657409</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45937.511813657409</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55"/>
      <c r="E15" s="115"/>
      <c r="F15" s="116"/>
      <c r="G15" s="81">
        <f ca="1">IFERROR(NOW()-F15,"-")</f>
        <v>45937.511813657409</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45937.511813657409</v>
      </c>
      <c r="H16" s="116"/>
      <c r="I16" s="112" t="str">
        <f>IFERROR(VLOOKUP(D16,DB!A:F,6,0),"")</f>
        <v/>
      </c>
      <c r="J16" s="112"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45937.511813657409</v>
      </c>
      <c r="H17" s="116"/>
      <c r="I17" s="112" t="str">
        <f>IFERROR(VLOOKUP(D17,DB!A:F,6,0),"")</f>
        <v/>
      </c>
      <c r="J17" s="112"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45937.511813657409</v>
      </c>
      <c r="H18" s="116"/>
      <c r="I18" s="112" t="str">
        <f>IFERROR(VLOOKUP(D18,DB!A:F,6,0),"")</f>
        <v/>
      </c>
      <c r="J18" s="112"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45937.511813657409</v>
      </c>
      <c r="H19" s="116"/>
      <c r="I19" s="112" t="str">
        <f>IFERROR(VLOOKUP(D19,DB!A:F,6,0),"")</f>
        <v/>
      </c>
      <c r="J19" s="112"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45937.511813657409</v>
      </c>
      <c r="H20" s="116"/>
      <c r="I20" s="112" t="str">
        <f>IFERROR(VLOOKUP(D20,DB!A:F,6,0),"")</f>
        <v/>
      </c>
      <c r="J20" s="112"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45937.511813657409</v>
      </c>
      <c r="H21" s="116"/>
      <c r="I21" s="112" t="str">
        <f>IFERROR(VLOOKUP(D21,DB!A:F,6,0),"")</f>
        <v/>
      </c>
      <c r="J21" s="112"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45937.511813657409</v>
      </c>
      <c r="H22" s="116"/>
      <c r="I22" s="112" t="str">
        <f>IFERROR(VLOOKUP(D22,DB!A:F,6,0),"")</f>
        <v/>
      </c>
      <c r="J22" s="112"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45937.511813657409</v>
      </c>
      <c r="H23" s="116"/>
      <c r="I23" s="112" t="str">
        <f>IFERROR(VLOOKUP(D23,DB!A:F,6,0),"")</f>
        <v/>
      </c>
      <c r="J23" s="112"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45937.511813657409</v>
      </c>
      <c r="H24" s="116"/>
      <c r="I24" s="112" t="str">
        <f>IFERROR(VLOOKUP(D24,DB!A:F,6,0),"")</f>
        <v/>
      </c>
      <c r="J24" s="112"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45937.511813657409</v>
      </c>
      <c r="H25" s="116"/>
      <c r="I25" s="112" t="str">
        <f>IFERROR(VLOOKUP(D25,DB!A:F,6,0),"")</f>
        <v/>
      </c>
      <c r="J25" s="112"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45937.511813657409</v>
      </c>
      <c r="H26" s="116"/>
      <c r="I26" s="112" t="str">
        <f>IFERROR(VLOOKUP(D26,DB!A:F,6,0),"")</f>
        <v/>
      </c>
      <c r="J26" s="112"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45937.511813657409</v>
      </c>
      <c r="H27" s="116"/>
      <c r="I27" s="112" t="str">
        <f>IFERROR(VLOOKUP(D27,DB!A:F,6,0),"")</f>
        <v/>
      </c>
      <c r="J27" s="112"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45937.511813657409</v>
      </c>
      <c r="H28" s="116"/>
      <c r="I28" s="112" t="str">
        <f>IFERROR(VLOOKUP(D28,DB!A:F,6,0),"")</f>
        <v/>
      </c>
      <c r="J28" s="112"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45937.511813657409</v>
      </c>
      <c r="H29" s="116"/>
      <c r="I29" s="112" t="str">
        <f>IFERROR(VLOOKUP(D29,DB!A:F,6,0),"")</f>
        <v/>
      </c>
      <c r="J29" s="112"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45937.511813657409</v>
      </c>
      <c r="H30" s="116"/>
      <c r="I30" s="112" t="str">
        <f>IFERROR(VLOOKUP(D30,DB!A:F,6,0),"")</f>
        <v/>
      </c>
      <c r="J30" s="112"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45937.511813657409</v>
      </c>
      <c r="H31" s="116"/>
      <c r="I31" s="112" t="str">
        <f>IFERROR(VLOOKUP(D31,DB!A:F,6,0),"")</f>
        <v/>
      </c>
      <c r="J31" s="112"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45937.511813657409</v>
      </c>
      <c r="H32" s="116"/>
      <c r="I32" s="112" t="str">
        <f>IFERROR(VLOOKUP(D32,DB!A:F,6,0),"")</f>
        <v/>
      </c>
      <c r="J32" s="112"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45937.511813657409</v>
      </c>
      <c r="H33" s="116"/>
      <c r="I33" s="112" t="str">
        <f>IFERROR(VLOOKUP(D33,DB!A:F,6,0),"")</f>
        <v/>
      </c>
      <c r="J33" s="112"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45937.511813657409</v>
      </c>
      <c r="H34" s="116"/>
      <c r="I34" s="112" t="str">
        <f>IFERROR(VLOOKUP(D34,DB!A:F,6,0),"")</f>
        <v/>
      </c>
      <c r="J34" s="112"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45937.511813657409</v>
      </c>
      <c r="H35" s="116"/>
      <c r="I35" s="112" t="str">
        <f>IFERROR(VLOOKUP(D35,DB!A:F,6,0),"")</f>
        <v/>
      </c>
      <c r="J35" s="112"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45937.511813657409</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45937.511813657409</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45937.511813657409</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45937.511813657409</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45937.511813657409</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45937.511813657409</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45937.511813657409</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45937.511813657409</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45937.511813657409</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45937.511813657409</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45937.511813657409</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45937.511813657409</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45937.511813657409</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45937.511813657409</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45937.511813657409</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45937.511813657409</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45937.511813657409</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45937.511813657409</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45937.511813657409</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45937.511813657409</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45937.511813657409</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45937.511813657409</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45937.511813657409</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45937.511813657409</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45937.511813657409</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45937.511813657409</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45937.511813657409</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45937.511813657409</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45937.511813657409</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45937.511813657409</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45937.511813657409</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45937.511813657409</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45937.511813657409</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45937.511813657409</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45937.511813657409</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45937.511813657409</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45937.511813657409</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45937.511813657409</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45937.511813657409</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45937.511813657409</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45937.511813657409</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45937.511813657409</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45937.511813657409</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45937.511813657409</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45937.511813657409</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45937.511813657409</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45937.511813657409</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45937.511813657409</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45937.511813657409</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45937.511813657409</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45937.511813657409</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45937.511813657409</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45937.511813657409</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45937.511813657409</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45937.511813657409</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45937.511813657409</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45937.511813657409</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45937.511813657409</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45937.511813657409</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45937.511813657409</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45937.511813657409</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45937.511813657409</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45937.511813657409</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45937.511813657409</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45937.511813657409</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45937.511813657409</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45937.511813657409</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45937.511813657409</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45937.511813657409</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45937.511813657409</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45937.511813657409</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45937.511813657409</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45937.511813657409</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45937.511813657409</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45937.511813657409</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45937.511813657409</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45937.511813657409</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45937.511813657409</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45937.511813657409</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45937.511813657409</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45937.511813657409</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45937.511813657409</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45937.511813888887</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45937.511813888887</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45937.511813888887</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45937.511813888887</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45937.511813888887</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45937.511813888887</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45937.511813888887</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45937.511813888887</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45937.511813888887</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45937.511813888887</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45937.511813888887</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45937.511813888887</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45937.511813888887</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45937.511813888887</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45937.511813888887</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45937.511813888887</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45937.511813888887</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45937.511813888887</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45937.511813888887</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45937.511813888887</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45937.511813888887</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45937.511813888887</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45937.511813888887</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45937.511813888887</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45937.511813888887</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45937.511813888887</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45937.511813888887</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45937.511813888887</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45937.511813888887</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45937.511813888887</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45937.511813888887</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45937.511813888887</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45937.511813888887</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45937.511813888887</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45937.511813888887</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45937.511813888887</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45937.511813888887</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45937.511813888887</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45937.511813888887</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45937.511813888887</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45937.511813888887</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45937.511813888887</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45937.511813888887</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45937.511813888887</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45937.511813888887</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45937.511813888887</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45937.511813888887</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45937.511813888887</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45937.511813888887</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45937.511813888887</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45937.511813888887</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45937.511813888887</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45937.511813888887</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45937.511813888887</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45937.511813888887</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45937.511813888887</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45937.511813888887</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45937.511813888887</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45937.511813888887</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45937.511813888887</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45937.511813888887</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45937.511813888887</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45937.511813888887</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45937.511813888887</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45937.511813888887</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45937.511813888887</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45937.511813888887</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45937.511813888887</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45937.511813888887</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45937.511813888887</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45937.511813888887</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45937.511813888887</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45937.511813888887</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45937.511813888887</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45937.511813888887</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45937.511813888887</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45937.511813888887</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45937.511813888887</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45937.511813888887</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45937.511813888887</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45937.511813888887</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45937.511813888887</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45937.511813888887</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45937.511813888887</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45937.511813888887</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45937.511813888887</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45937.511813888887</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45937.511813888887</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45937.511813888887</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45937.511813888887</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45937.511813888887</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45937.511813888887</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45937.511813888887</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45937.511813888887</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45937.511813888887</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45937.511813888887</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45937.511813888887</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45937.511813888887</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45937.511813888887</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45937.511813888887</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45937.511813888887</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45937.511813888887</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45937.511813888887</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45937.511813888887</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45937.511813888887</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45937.511813888887</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45937.511813888887</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45937.511813888887</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45937.511813888887</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45937.511813888887</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45937.511813888887</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45937.511813888887</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45937.511813888887</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45937.511813888887</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45937.511813888887</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45937.511813888887</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45937.511813888887</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45937.511813888887</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45937.511813888887</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45937.511813888887</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45937.511813888887</v>
      </c>
      <c r="H238" s="116"/>
      <c r="I238" s="112" t="str">
        <f>IFERROR(VLOOKUP(D238,DB!A:F,6,0),"")</f>
        <v/>
      </c>
      <c r="J238" s="111" t="str">
        <f>IFERROR(VLOOKUP(D238,DB!A:G,7,0),"")</f>
        <v/>
      </c>
      <c r="K238" s="117"/>
      <c r="L238" s="118" t="str">
        <f>IFERROR(VLOOKUP(D238,DB!A:I,9,0),"")</f>
        <v/>
      </c>
    </row>
    <row r="239" spans="1:12" ht="31.5" customHeight="1">
      <c r="A239" s="113"/>
      <c r="B239" s="112" t="str">
        <f>IFERROR(VLOOKUP(D239,DB!A:K,11,0),"")</f>
        <v/>
      </c>
      <c r="C239" s="114"/>
      <c r="D239" s="112"/>
      <c r="E239" s="115"/>
      <c r="F239" s="116"/>
      <c r="G239" s="81">
        <f ca="1">IFERROR(NOW()-F239,"-")</f>
        <v>45937.511813888887</v>
      </c>
      <c r="H239" s="116"/>
      <c r="I239" s="112" t="str">
        <f>IFERROR(VLOOKUP(D239,DB!A:F,6,0),"")</f>
        <v/>
      </c>
      <c r="J239" s="111" t="str">
        <f>IFERROR(VLOOKUP(D239,DB!A:G,7,0),"")</f>
        <v/>
      </c>
      <c r="K239" s="117"/>
      <c r="L239" s="118" t="str">
        <f>IFERROR(VLOOKUP(D239,DB!A:I,9,0),"")</f>
        <v/>
      </c>
    </row>
    <row r="240" spans="1:12" ht="31.5" customHeight="1">
      <c r="A240" s="113"/>
      <c r="B240" s="112" t="str">
        <f>IFERROR(VLOOKUP(D240,DB!A:K,11,0),"")</f>
        <v/>
      </c>
      <c r="C240" s="114"/>
      <c r="D240" s="112"/>
      <c r="E240" s="115"/>
      <c r="F240" s="116"/>
      <c r="G240" s="81">
        <f ca="1">IFERROR(NOW()-F240,"-")</f>
        <v>45937.511813888887</v>
      </c>
      <c r="H240" s="116"/>
      <c r="I240" s="112" t="str">
        <f>IFERROR(VLOOKUP(D240,DB!A:F,6,0),"")</f>
        <v/>
      </c>
      <c r="J240" s="111" t="str">
        <f>IFERROR(VLOOKUP(D240,DB!A:G,7,0),"")</f>
        <v/>
      </c>
      <c r="K240" s="117"/>
      <c r="L240" s="118" t="str">
        <f>IFERROR(VLOOKUP(D240,DB!A:I,9,0),"")</f>
        <v/>
      </c>
    </row>
    <row r="241" spans="1:12" ht="31.5" customHeight="1">
      <c r="A241" s="113"/>
      <c r="B241" s="112" t="str">
        <f>IFERROR(VLOOKUP(D241,DB!A:K,11,0),"")</f>
        <v/>
      </c>
      <c r="C241" s="114"/>
      <c r="D241" s="112"/>
      <c r="E241" s="115"/>
      <c r="F241" s="116"/>
      <c r="G241" s="81">
        <f ca="1">IFERROR(NOW()-F241,"-")</f>
        <v>45937.511813888887</v>
      </c>
      <c r="H241" s="116"/>
      <c r="I241" s="112" t="str">
        <f>IFERROR(VLOOKUP(D241,DB!A:F,6,0),"")</f>
        <v/>
      </c>
      <c r="J241" s="111" t="str">
        <f>IFERROR(VLOOKUP(D241,DB!A:G,7,0),"")</f>
        <v/>
      </c>
      <c r="K241" s="117"/>
      <c r="L241" s="118" t="str">
        <f>IFERROR(VLOOKUP(D241,DB!A:I,9,0),"")</f>
        <v/>
      </c>
    </row>
    <row r="242" spans="1:12" ht="31.5" customHeight="1">
      <c r="A242" s="113"/>
      <c r="B242" s="112" t="str">
        <f>IFERROR(VLOOKUP(D242,DB!A:K,11,0),"")</f>
        <v/>
      </c>
      <c r="C242" s="114"/>
      <c r="D242" s="112"/>
      <c r="E242" s="115"/>
      <c r="F242" s="116"/>
      <c r="G242" s="81">
        <f ca="1">IFERROR(NOW()-F242,"-")</f>
        <v>45937.511813888887</v>
      </c>
      <c r="H242" s="116"/>
      <c r="I242" s="112" t="str">
        <f>IFERROR(VLOOKUP(D242,DB!A:F,6,0),"")</f>
        <v/>
      </c>
      <c r="J242" s="111" t="str">
        <f>IFERROR(VLOOKUP(D242,DB!A:G,7,0),"")</f>
        <v/>
      </c>
      <c r="K242" s="117"/>
      <c r="L242" s="118" t="str">
        <f>IFERROR(VLOOKUP(D242,DB!A:I,9,0),"")</f>
        <v/>
      </c>
    </row>
    <row r="243" spans="1:12" ht="31.5" customHeight="1">
      <c r="A243" s="113"/>
      <c r="B243" s="112" t="str">
        <f>IFERROR(VLOOKUP(D243,DB!A:K,11,0),"")</f>
        <v/>
      </c>
      <c r="C243" s="114"/>
      <c r="D243" s="112"/>
      <c r="E243" s="115"/>
      <c r="F243" s="116"/>
      <c r="G243" s="81">
        <f ca="1">IFERROR(NOW()-F243,"-")</f>
        <v>45937.511813888887</v>
      </c>
      <c r="H243" s="116"/>
      <c r="I243" s="112" t="str">
        <f>IFERROR(VLOOKUP(D243,DB!A:F,6,0),"")</f>
        <v/>
      </c>
      <c r="J243" s="111" t="str">
        <f>IFERROR(VLOOKUP(D243,DB!A:G,7,0),"")</f>
        <v/>
      </c>
      <c r="K243" s="117"/>
      <c r="L243" s="118" t="str">
        <f>IFERROR(VLOOKUP(D243,DB!A:I,9,0),"")</f>
        <v/>
      </c>
    </row>
    <row r="244" spans="1:12" ht="31.5" customHeight="1">
      <c r="A244" s="113"/>
      <c r="B244" s="112" t="str">
        <f>IFERROR(VLOOKUP(D244,DB!A:K,11,0),"")</f>
        <v/>
      </c>
      <c r="C244" s="114"/>
      <c r="D244" s="112"/>
      <c r="E244" s="115"/>
      <c r="F244" s="116"/>
      <c r="G244" s="81">
        <f ca="1">IFERROR(NOW()-F244,"-")</f>
        <v>45937.511813888887</v>
      </c>
      <c r="H244" s="116"/>
      <c r="I244" s="112" t="str">
        <f>IFERROR(VLOOKUP(D244,DB!A:F,6,0),"")</f>
        <v/>
      </c>
      <c r="J244" s="111" t="str">
        <f>IFERROR(VLOOKUP(D244,DB!A:G,7,0),"")</f>
        <v/>
      </c>
      <c r="K244" s="117"/>
      <c r="L244" s="118" t="str">
        <f>IFERROR(VLOOKUP(D244,DB!A:I,9,0),"")</f>
        <v/>
      </c>
    </row>
    <row r="245" spans="1:12" ht="31.5" customHeight="1">
      <c r="A245" s="113"/>
      <c r="B245" s="112" t="str">
        <f>IFERROR(VLOOKUP(D245,DB!A:K,11,0),"")</f>
        <v/>
      </c>
      <c r="C245" s="114"/>
      <c r="D245" s="112"/>
      <c r="E245" s="115"/>
      <c r="F245" s="116"/>
      <c r="G245" s="81">
        <f ca="1">IFERROR(NOW()-F245,"-")</f>
        <v>45937.511813888887</v>
      </c>
      <c r="H245" s="116"/>
      <c r="I245" s="112" t="str">
        <f>IFERROR(VLOOKUP(D245,DB!A:F,6,0),"")</f>
        <v/>
      </c>
      <c r="J245" s="111" t="str">
        <f>IFERROR(VLOOKUP(D245,DB!A:G,7,0),"")</f>
        <v/>
      </c>
      <c r="K245" s="117"/>
      <c r="L245" s="118" t="str">
        <f>IFERROR(VLOOKUP(D245,DB!A:I,9,0),"")</f>
        <v/>
      </c>
    </row>
    <row r="246" spans="1:12" ht="31.5" customHeight="1">
      <c r="A246" s="113"/>
      <c r="B246" s="112" t="str">
        <f>IFERROR(VLOOKUP(D246,DB!A:K,11,0),"")</f>
        <v/>
      </c>
      <c r="C246" s="114"/>
      <c r="D246" s="112"/>
      <c r="E246" s="115"/>
      <c r="F246" s="116"/>
      <c r="G246" s="81">
        <f ca="1">IFERROR(NOW()-F246,"-")</f>
        <v>45937.511813888887</v>
      </c>
      <c r="H246" s="116"/>
      <c r="I246" s="112" t="str">
        <f>IFERROR(VLOOKUP(D246,DB!A:F,6,0),"")</f>
        <v/>
      </c>
      <c r="J246" s="111" t="str">
        <f>IFERROR(VLOOKUP(D246,DB!A:G,7,0),"")</f>
        <v/>
      </c>
      <c r="K246" s="117"/>
      <c r="L246" s="118" t="str">
        <f>IFERROR(VLOOKUP(D246,DB!A:I,9,0),"")</f>
        <v/>
      </c>
    </row>
    <row r="247" spans="1:12" ht="31.5" customHeight="1">
      <c r="A247" s="113"/>
      <c r="B247" s="112" t="str">
        <f>IFERROR(VLOOKUP(D247,DB!A:K,11,0),"")</f>
        <v/>
      </c>
      <c r="C247" s="114"/>
      <c r="D247" s="112"/>
      <c r="E247" s="115"/>
      <c r="F247" s="116"/>
      <c r="G247" s="81">
        <f ca="1">IFERROR(NOW()-F247,"-")</f>
        <v>45937.511813888887</v>
      </c>
      <c r="H247" s="116"/>
      <c r="I247" s="112" t="str">
        <f>IFERROR(VLOOKUP(D247,DB!A:F,6,0),"")</f>
        <v/>
      </c>
      <c r="J247" s="111" t="str">
        <f>IFERROR(VLOOKUP(D247,DB!A:G,7,0),"")</f>
        <v/>
      </c>
      <c r="K247" s="117"/>
      <c r="L247" s="118" t="str">
        <f>IFERROR(VLOOKUP(D247,DB!A:I,9,0),"")</f>
        <v/>
      </c>
    </row>
    <row r="248" spans="1:12" ht="31.5" customHeight="1">
      <c r="A248" s="113"/>
      <c r="B248" s="112" t="str">
        <f>IFERROR(VLOOKUP(D248,DB!A:K,11,0),"")</f>
        <v/>
      </c>
      <c r="C248" s="114"/>
      <c r="D248" s="112"/>
      <c r="E248" s="115"/>
      <c r="F248" s="116"/>
      <c r="G248" s="81">
        <f ca="1">IFERROR(NOW()-F248,"-")</f>
        <v>45937.511813888887</v>
      </c>
      <c r="H248" s="116"/>
      <c r="I248" s="112" t="str">
        <f>IFERROR(VLOOKUP(D248,DB!A:F,6,0),"")</f>
        <v/>
      </c>
      <c r="J248" s="111" t="str">
        <f>IFERROR(VLOOKUP(D248,DB!A:G,7,0),"")</f>
        <v/>
      </c>
      <c r="K248" s="117"/>
      <c r="L248" s="118" t="str">
        <f>IFERROR(VLOOKUP(D248,DB!A:I,9,0),"")</f>
        <v/>
      </c>
    </row>
    <row r="249" spans="1:12" ht="31.5" customHeight="1">
      <c r="A249" s="113"/>
      <c r="B249" s="112" t="str">
        <f>IFERROR(VLOOKUP(D249,DB!A:K,11,0),"")</f>
        <v/>
      </c>
      <c r="C249" s="114"/>
      <c r="D249" s="112"/>
      <c r="E249" s="115"/>
      <c r="F249" s="116"/>
      <c r="G249" s="81">
        <f ca="1">IFERROR(NOW()-F249,"-")</f>
        <v>45937.511813888887</v>
      </c>
      <c r="H249" s="116"/>
      <c r="I249" s="112" t="str">
        <f>IFERROR(VLOOKUP(D249,DB!A:F,6,0),"")</f>
        <v/>
      </c>
      <c r="J249" s="111" t="str">
        <f>IFERROR(VLOOKUP(D249,DB!A:G,7,0),"")</f>
        <v/>
      </c>
      <c r="K249" s="117"/>
      <c r="L249" s="118" t="str">
        <f>IFERROR(VLOOKUP(D249,DB!A:I,9,0),"")</f>
        <v/>
      </c>
    </row>
    <row r="250" spans="1:12" ht="31.5" customHeight="1">
      <c r="A250" s="113"/>
      <c r="B250" s="112" t="str">
        <f>IFERROR(VLOOKUP(D250,DB!A:K,11,0),"")</f>
        <v/>
      </c>
      <c r="C250" s="114"/>
      <c r="D250" s="112"/>
      <c r="E250" s="115"/>
      <c r="F250" s="116"/>
      <c r="G250" s="81">
        <f ca="1">IFERROR(NOW()-F250,"-")</f>
        <v>45937.511813888887</v>
      </c>
      <c r="H250" s="116"/>
      <c r="I250" s="112" t="str">
        <f>IFERROR(VLOOKUP(D250,DB!A:F,6,0),"")</f>
        <v/>
      </c>
      <c r="J250" s="111" t="str">
        <f>IFERROR(VLOOKUP(D250,DB!A:G,7,0),"")</f>
        <v/>
      </c>
      <c r="K250" s="117"/>
      <c r="L250" s="118" t="str">
        <f>IFERROR(VLOOKUP(D250,DB!A:I,9,0),"")</f>
        <v/>
      </c>
    </row>
    <row r="251" spans="1:12" ht="31.5" customHeight="1">
      <c r="A251" s="113"/>
      <c r="B251" s="112" t="str">
        <f>IFERROR(VLOOKUP(D251,DB!A:K,11,0),"")</f>
        <v/>
      </c>
      <c r="C251" s="114"/>
      <c r="D251" s="112"/>
      <c r="E251" s="115"/>
      <c r="F251" s="116"/>
      <c r="G251" s="81">
        <f ca="1">IFERROR(NOW()-F251,"-")</f>
        <v>45937.511813888887</v>
      </c>
      <c r="H251" s="116"/>
      <c r="I251" s="112" t="str">
        <f>IFERROR(VLOOKUP(D251,DB!A:F,6,0),"")</f>
        <v/>
      </c>
      <c r="J251" s="111" t="str">
        <f>IFERROR(VLOOKUP(D251,DB!A:G,7,0),"")</f>
        <v/>
      </c>
      <c r="K251" s="117"/>
      <c r="L251" s="118" t="str">
        <f>IFERROR(VLOOKUP(D251,DB!A:I,9,0),"")</f>
        <v/>
      </c>
    </row>
    <row r="252" spans="1:12" ht="31.5" customHeight="1">
      <c r="A252" s="113"/>
      <c r="B252" s="112" t="str">
        <f>IFERROR(VLOOKUP(D252,DB!A:K,11,0),"")</f>
        <v/>
      </c>
      <c r="C252" s="114"/>
      <c r="D252" s="112"/>
      <c r="E252" s="115"/>
      <c r="F252" s="116"/>
      <c r="G252" s="81">
        <f ca="1">IFERROR(NOW()-F252,"-")</f>
        <v>45937.511813888887</v>
      </c>
      <c r="H252" s="116"/>
      <c r="I252" s="112" t="str">
        <f>IFERROR(VLOOKUP(D252,DB!A:F,6,0),"")</f>
        <v/>
      </c>
      <c r="J252" s="111" t="str">
        <f>IFERROR(VLOOKUP(D252,DB!A:G,7,0),"")</f>
        <v/>
      </c>
      <c r="K252" s="117"/>
      <c r="L252" s="118" t="str">
        <f>IFERROR(VLOOKUP(D252,DB!A:I,9,0),"")</f>
        <v/>
      </c>
    </row>
    <row r="253" spans="1:12" ht="31.5" customHeight="1">
      <c r="A253" s="113"/>
      <c r="B253" s="112" t="str">
        <f>IFERROR(VLOOKUP(D253,DB!A:K,11,0),"")</f>
        <v/>
      </c>
      <c r="C253" s="114"/>
      <c r="D253" s="112"/>
      <c r="E253" s="115"/>
      <c r="F253" s="116"/>
      <c r="G253" s="81">
        <f ca="1">IFERROR(NOW()-F253,"-")</f>
        <v>45937.511813888887</v>
      </c>
      <c r="H253" s="116"/>
      <c r="I253" s="112" t="str">
        <f>IFERROR(VLOOKUP(D253,DB!A:F,6,0),"")</f>
        <v/>
      </c>
      <c r="J253" s="111" t="str">
        <f>IFERROR(VLOOKUP(D253,DB!A:G,7,0),"")</f>
        <v/>
      </c>
      <c r="K253" s="117"/>
      <c r="L253" s="118" t="str">
        <f>IFERROR(VLOOKUP(D253,DB!A:I,9,0),"")</f>
        <v/>
      </c>
    </row>
    <row r="254" spans="1:12" ht="31.5" customHeight="1">
      <c r="A254" s="113"/>
      <c r="B254" s="112" t="str">
        <f>IFERROR(VLOOKUP(D254,DB!A:K,11,0),"")</f>
        <v/>
      </c>
      <c r="C254" s="114"/>
      <c r="D254" s="112"/>
      <c r="E254" s="115"/>
      <c r="F254" s="116"/>
      <c r="G254" s="81">
        <f ca="1">IFERROR(NOW()-F254,"-")</f>
        <v>45937.511813888887</v>
      </c>
      <c r="H254" s="116"/>
      <c r="I254" s="112" t="str">
        <f>IFERROR(VLOOKUP(D254,DB!A:F,6,0),"")</f>
        <v/>
      </c>
      <c r="J254" s="111" t="str">
        <f>IFERROR(VLOOKUP(D254,DB!A:G,7,0),"")</f>
        <v/>
      </c>
      <c r="K254" s="117"/>
      <c r="L254" s="118" t="str">
        <f>IFERROR(VLOOKUP(D254,DB!A:I,9,0),"")</f>
        <v/>
      </c>
    </row>
    <row r="255" spans="1:12" ht="31.5" customHeight="1">
      <c r="A255" s="113"/>
      <c r="B255" s="112" t="str">
        <f>IFERROR(VLOOKUP(D255,DB!A:K,11,0),"")</f>
        <v/>
      </c>
      <c r="C255" s="114"/>
      <c r="D255" s="112"/>
      <c r="E255" s="115"/>
      <c r="F255" s="116"/>
      <c r="G255" s="81">
        <f ca="1">IFERROR(NOW()-F255,"-")</f>
        <v>45937.511813888887</v>
      </c>
      <c r="H255" s="116"/>
      <c r="I255" s="112" t="str">
        <f>IFERROR(VLOOKUP(D255,DB!A:F,6,0),"")</f>
        <v/>
      </c>
      <c r="J255" s="111" t="str">
        <f>IFERROR(VLOOKUP(D255,DB!A:G,7,0),"")</f>
        <v/>
      </c>
      <c r="K255" s="117"/>
      <c r="L255" s="118" t="str">
        <f>IFERROR(VLOOKUP(D255,DB!A:I,9,0),"")</f>
        <v/>
      </c>
    </row>
    <row r="256" spans="1:12" ht="31.5" customHeight="1">
      <c r="A256" s="113"/>
      <c r="B256" s="112" t="str">
        <f>IFERROR(VLOOKUP(D256,DB!A:K,11,0),"")</f>
        <v/>
      </c>
      <c r="C256" s="114"/>
      <c r="D256" s="112"/>
      <c r="E256" s="115"/>
      <c r="F256" s="116"/>
      <c r="G256" s="81">
        <f ca="1">IFERROR(NOW()-F256,"-")</f>
        <v>45937.511813888887</v>
      </c>
      <c r="H256" s="116"/>
      <c r="I256" s="112" t="str">
        <f>IFERROR(VLOOKUP(D256,DB!A:F,6,0),"")</f>
        <v/>
      </c>
      <c r="J256" s="111" t="str">
        <f>IFERROR(VLOOKUP(D256,DB!A:G,7,0),"")</f>
        <v/>
      </c>
      <c r="K256" s="117"/>
      <c r="L256" s="118" t="str">
        <f>IFERROR(VLOOKUP(D256,DB!A:I,9,0),"")</f>
        <v/>
      </c>
    </row>
    <row r="257" spans="1:12" ht="31.5" customHeight="1">
      <c r="A257" s="113"/>
      <c r="B257" s="112" t="str">
        <f>IFERROR(VLOOKUP(D257,DB!A:K,11,0),"")</f>
        <v/>
      </c>
      <c r="C257" s="114"/>
      <c r="D257" s="112"/>
      <c r="E257" s="115"/>
      <c r="F257" s="116"/>
      <c r="G257" s="81">
        <f ca="1">IFERROR(NOW()-F257,"-")</f>
        <v>45937.511813888887</v>
      </c>
      <c r="H257" s="116"/>
      <c r="I257" s="112" t="str">
        <f>IFERROR(VLOOKUP(D257,DB!A:F,6,0),"")</f>
        <v/>
      </c>
      <c r="J257" s="111" t="str">
        <f>IFERROR(VLOOKUP(D257,DB!A:G,7,0),"")</f>
        <v/>
      </c>
      <c r="K257" s="117"/>
      <c r="L257" s="118" t="str">
        <f>IFERROR(VLOOKUP(D257,DB!A:I,9,0),"")</f>
        <v/>
      </c>
    </row>
    <row r="258" spans="1:12" ht="31.5" customHeight="1">
      <c r="A258" s="113"/>
      <c r="B258" s="112" t="str">
        <f>IFERROR(VLOOKUP(D258,DB!A:K,11,0),"")</f>
        <v/>
      </c>
      <c r="C258" s="114"/>
      <c r="D258" s="112"/>
      <c r="E258" s="115"/>
      <c r="F258" s="116"/>
      <c r="G258" s="81">
        <f ca="1">IFERROR(NOW()-F258,"-")</f>
        <v>45937.511813888887</v>
      </c>
      <c r="H258" s="116"/>
      <c r="I258" s="112" t="str">
        <f>IFERROR(VLOOKUP(D258,DB!A:F,6,0),"")</f>
        <v/>
      </c>
      <c r="J258" s="111" t="str">
        <f>IFERROR(VLOOKUP(D258,DB!A:G,7,0),"")</f>
        <v/>
      </c>
      <c r="K258" s="117"/>
      <c r="L258" s="118" t="str">
        <f>IFERROR(VLOOKUP(D258,DB!A:I,9,0),"")</f>
        <v/>
      </c>
    </row>
  </sheetData>
  <dataValidations count="2">
    <dataValidation allowBlank="1" showInputMessage="1" showErrorMessage="1" sqref="E1" xr:uid="{380493DB-286A-4683-AF55-C78F04945A49}"/>
    <dataValidation type="list" allowBlank="1" showInputMessage="1" showErrorMessage="1" sqref="E3 E5:E6 E8:E25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2025-10-07T09:17:00Z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