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15" documentId="13_ncr:1_{F6CB121F-512D-4AA6-A0C1-0FB36C537598}" xr6:coauthVersionLast="47" xr6:coauthVersionMax="47" xr10:uidLastSave="{0B702868-0993-49DB-9FA8-F8719043605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<sst xmlns="http://schemas.openxmlformats.org/spreadsheetml/2006/main" count="178613" uniqueCount="39090">
  <si>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</si>
  <si>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</si>
  <si>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</si>
  <si>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</si>
  <si>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</si>
  <si>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</si>
  <si>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</si>
  <si>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</si>
  <si>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</si>
  <si>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</si>
  <si>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</si>
  <si>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</si>
  <si>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</si>
  <si>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</si>
  <si>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</si>
  <si>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</si>
  <si>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</si>
  <si>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</si>
  <si>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</si>
  <si>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</si>
  <si>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</si>
  <si>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</si>
  <si>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</si>
  <si>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</si>
  <si>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</si>
  <si>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</si>
  <si>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</si>
  <si>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</si>
  <si>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</si>
  <si>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</si>
  <si>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</si>
  <si>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</si>
  <si>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</si>
  <si>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</si>
  <si>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</si>
  <si>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</si>
  <si>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</si>
  <si>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</si>
  <si>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</si>
  <si>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</si>
  <si>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</si>
  <si>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</si>
  <si>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</si>
  <si>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</si>
  <si>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</si>
  <si>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</si>
  <si>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</si>
  <si>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</si>
  <si>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</si>
  <si>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</si>
  <si>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</si>
  <si>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</si>
  <si>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</si>
  <si>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</si>
  <si>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</si>
  <si>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</si>
  <si>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</si>
  <si>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</si>
  <si>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</si>
  <si>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</si>
  <si>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</si>
  <si>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</si>
  <si>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</si>
  <si>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</si>
  <si>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</si>
  <si>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</si>
  <si>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</si>
  <si>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</si>
  <si>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</si>
  <si>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</si>
  <si>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</si>
  <si>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</si>
  <si>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</si>
  <si>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</si>
  <si>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</si>
  <si>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</si>
  <si>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</si>
  <si>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</si>
  <si>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</si>
  <si>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</si>
  <si>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</si>
  <si>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</si>
  <si>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</si>
  <si>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</si>
  <si>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</si>
  <si>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</si>
  <si>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</si>
  <si>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</si>
  <si>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</si>
  <si>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</si>
  <si>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</si>
  <si>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</si>
  <si>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</si>
  <si>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</si>
  <si>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</si>
  <si>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</si>
  <si>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</si>
  <si>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</si>
  <si>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</si>
  <si>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</si>
  <si>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</si>
  <si>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</si>
  <si>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</si>
  <si>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</si>
  <si>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</si>
  <si>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</si>
  <si>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</si>
  <si>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</si>
  <si>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</si>
  <si>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</si>
  <si>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</si>
  <si>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</si>
  <si>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</si>
  <si>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</si>
  <si>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</si>
  <si>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</si>
  <si>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</si>
  <si>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</si>
  <si>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</si>
  <si>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</si>
  <si>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</si>
  <si>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</si>
  <si>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</si>
  <si>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</si>
  <si>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</si>
  <si>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</si>
  <si>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</si>
  <si>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</si>
  <si>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</si>
  <si>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</si>
  <si>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</si>
  <si>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</si>
  <si>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</si>
  <si>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</si>
  <si>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</si>
  <si>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</si>
  <si>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</si>
  <si>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</si>
  <si>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</si>
  <si>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</si>
  <si>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</si>
  <si>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</si>
  <si>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</si>
  <si>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</si>
  <si>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</si>
  <si>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</si>
  <si>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</si>
  <si>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</si>
  <si>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</si>
  <si>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</si>
  <si>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</si>
  <si>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</si>
  <si>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</si>
  <si>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</si>
  <si>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</si>
  <si>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</si>
  <si>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</si>
  <si>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</si>
  <si>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</si>
  <si>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</si>
  <si>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</si>
  <si>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</si>
  <si>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</si>
  <si>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</si>
  <si>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</si>
  <si>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</si>
  <si>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</si>
  <si>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</si>
  <si>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</si>
  <si>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</si>
  <si>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</si>
  <si>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</si>
  <si>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</si>
  <si>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</si>
  <si>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</si>
  <si>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</si>
  <si>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</si>
  <si>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</si>
  <si>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</si>
  <si>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</si>
  <si>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</si>
  <si>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</si>
  <si>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</si>
  <si>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</si>
  <si>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</si>
  <si>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</si>
  <si>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</si>
  <si>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</si>
  <si>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</si>
  <si>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</si>
  <si>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</si>
  <si>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</si>
  <si>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</si>
  <si>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</si>
  <si>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</si>
  <si>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</si>
  <si>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</si>
  <si>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</si>
  <si>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</si>
  <si>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</si>
  <si>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</si>
  <si>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</si>
  <si>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</si>
  <si>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</si>
  <si>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</si>
  <si>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</si>
  <si>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</si>
  <si>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</si>
  <si>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</si>
  <si>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</si>
  <si>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</si>
  <si>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</si>
  <si>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</si>
  <si>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</si>
  <si>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</si>
  <si>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</si>
  <si>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</si>
  <si>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</si>
  <si>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</si>
  <si>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</si>
  <si>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</si>
  <si>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</si>
  <si>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</si>
  <si>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</si>
  <si>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</si>
  <si>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</si>
  <si>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</si>
  <si>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</si>
  <si>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</si>
  <si>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</si>
  <si>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</si>
  <si>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</si>
  <si>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</si>
  <si>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</si>
  <si>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</si>
  <si>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</si>
  <si>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</si>
  <si>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</si>
  <si>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</si>
  <si>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</si>
  <si>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</si>
  <si>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</si>
  <si>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</si>
  <si>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</si>
  <si>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</si>
  <si>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</si>
  <si>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</si>
  <si>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</si>
  <si>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</si>
  <si>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</si>
  <si>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</si>
  <si>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</si>
  <si>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</si>
  <si>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</si>
  <si>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</si>
  <si>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</si>
  <si>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</si>
  <si>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</si>
  <si>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</si>
  <si>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</si>
  <si>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</si>
  <si>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</si>
  <si>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</si>
  <si>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</si>
  <si>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</si>
  <si>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</si>
  <si>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</si>
  <si>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</si>
  <si>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</si>
  <si>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</si>
  <si>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</si>
  <si>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</si>
  <si>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</si>
  <si>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</si>
  <si>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</si>
  <si>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</si>
  <si>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</si>
  <si>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</si>
  <si>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</si>
  <si>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</si>
  <si>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</si>
  <si>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</si>
  <si>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</si>
  <si>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</si>
  <si>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</si>
  <si>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</si>
  <si>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</si>
  <si>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</si>
  <si>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</si>
  <si>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</si>
  <si>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</si>
  <si>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</si>
  <si>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</si>
  <si>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</si>
  <si>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</si>
  <si>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</si>
  <si>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</si>
  <si>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</si>
  <si>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</si>
  <si>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</si>
  <si>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</si>
  <si>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</si>
  <si>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</si>
  <si>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</si>
  <si>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</si>
  <si>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</si>
  <si>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</si>
  <si>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</si>
  <si>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</si>
  <si>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</si>
  <si>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</si>
  <si>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</si>
  <si>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</si>
  <si>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</si>
  <si>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</si>
  <si>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</si>
  <si>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</si>
  <si>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</si>
  <si>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</si>
  <si>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</si>
  <si>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</si>
  <si>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</si>
  <si>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</si>
  <si>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</si>
  <si>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</si>
  <si>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</si>
  <si>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</si>
  <si>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</si>
  <si>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</si>
  <si>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</si>
  <si>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</si>
  <si>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</si>
  <si>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</si>
  <si>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</si>
  <si>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</si>
  <si>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</si>
  <si>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</si>
  <si>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</si>
  <si>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</si>
  <si>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</si>
  <si>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</si>
  <si>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</si>
  <si>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</si>
  <si>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</si>
  <si>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</si>
  <si>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</si>
  <si>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</si>
  <si>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</si>
  <si>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</si>
  <si>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</si>
  <si>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</si>
  <si>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</si>
  <si>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</si>
  <si>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</si>
  <si>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</si>
  <si>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</si>
  <si>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</si>
  <si>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</si>
  <si>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</si>
  <si>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</si>
  <si>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</si>
  <si>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</si>
  <si>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</si>
  <si>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</si>
  <si>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</si>
  <si>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</si>
  <si>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</si>
  <si>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</si>
  <si>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</si>
  <si>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</si>
  <si>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</si>
  <si>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</si>
  <si>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</si>
  <si>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</si>
  <si>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</si>
  <si>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</si>
  <si>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</si>
  <si>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</si>
  <si>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</si>
  <si>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</si>
  <si>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</si>
  <si>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</si>
  <si>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</si>
  <si>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</si>
  <si>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</si>
  <si>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</si>
  <si>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</si>
  <si>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</si>
  <si>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</si>
  <si>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</si>
  <si>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</si>
  <si>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</si>
  <si>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</si>
  <si>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</si>
  <si>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</si>
  <si>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</si>
  <si>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</si>
  <si>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</si>
  <si>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</si>
  <si>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</si>
  <si>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</si>
  <si>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</si>
  <si>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</si>
  <si>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</si>
  <si>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</si>
  <si>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</si>
  <si>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</si>
  <si>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</si>
  <si>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</si>
  <si>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</si>
  <si>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</si>
  <si>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</si>
  <si>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</si>
  <si>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</si>
  <si>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</si>
  <si>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</si>
  <si>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</si>
  <si>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</si>
  <si>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</si>
  <si>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</si>
  <si>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</si>
  <si>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</si>
  <si>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</si>
  <si>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</si>
  <si>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</si>
  <si>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</si>
  <si>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</si>
  <si>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</si>
  <si>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</si>
  <si>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</si>
  <si>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</si>
  <si>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</si>
  <si>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</si>
  <si>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</si>
  <si>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</si>
  <si>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</si>
  <si>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</si>
  <si>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</si>
  <si>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</si>
  <si>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</si>
  <si>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</si>
  <si>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</si>
  <si>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</si>
  <si>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</si>
  <si>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</si>
  <si>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</si>
  <si>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</si>
  <si>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</si>
  <si>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</si>
  <si>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</si>
  <si>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</si>
  <si>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</si>
  <si>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</si>
  <si>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</si>
  <si>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</si>
  <si>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</si>
  <si>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</si>
  <si>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</si>
  <si>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</si>
  <si>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</si>
  <si>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</si>
  <si>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</si>
  <si>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</si>
  <si>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</si>
  <si>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</si>
  <si>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</si>
  <si>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</si>
  <si>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</si>
  <si>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</si>
  <si>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</si>
  <si>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</si>
  <si>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</si>
  <si>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</si>
  <si>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</si>
  <si>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</si>
  <si>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</si>
  <si>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</si>
  <si>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</si>
  <si>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</si>
  <si>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</si>
  <si>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</si>
  <si>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</si>
  <si>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</si>
  <si>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</si>
  <si>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</si>
  <si>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</si>
  <si>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</si>
  <si>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</si>
  <si>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</si>
  <si>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</si>
  <si>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</si>
  <si>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</si>
  <si>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</si>
  <si>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</si>
  <si>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</si>
  <si>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</si>
  <si>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</si>
  <si>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</si>
  <si>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</si>
  <si>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</si>
  <si>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</si>
  <si>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</si>
  <si>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</si>
  <si>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</si>
  <si>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</si>
  <si>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</si>
  <si>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</si>
  <si>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</si>
  <si>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</si>
  <si>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</si>
  <si>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</si>
  <si>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</si>
  <si>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</si>
  <si>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</si>
  <si>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</si>
  <si>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</si>
  <si>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</si>
  <si>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</si>
  <si>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</si>
  <si>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</si>
  <si>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</si>
  <si>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</si>
  <si>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</si>
  <si>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</si>
  <si>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</si>
  <si>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</si>
  <si>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</si>
  <si>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</si>
  <si>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</si>
  <si>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</si>
  <si>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</si>
  <si>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</si>
  <si>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</si>
  <si>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</si>
  <si>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</si>
  <si>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</si>
  <si>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</si>
  <si>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</si>
  <si>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</si>
  <si>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</si>
  <si>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</si>
  <si>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</si>
  <si>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</si>
  <si>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</si>
  <si>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</si>
  <si>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</si>
  <si>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</si>
  <si>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</si>
  <si>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</si>
  <si>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</si>
  <si>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</si>
  <si>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</si>
  <si>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</si>
  <si>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</si>
  <si>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</si>
  <si>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</si>
  <si>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</si>
  <si>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</si>
  <si>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</si>
  <si>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</si>
  <si>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</si>
  <si>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</si>
  <si>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</si>
  <si>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</si>
  <si>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</si>
  <si>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</si>
  <si>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</si>
  <si>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</si>
  <si>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</si>
  <si>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</si>
  <si>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</si>
  <si>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</si>
  <si>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</si>
  <si>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</si>
  <si>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</si>
  <si>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</si>
  <si>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</si>
  <si>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</si>
  <si>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</si>
  <si>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</si>
  <si>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</si>
  <si>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</si>
  <si>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</si>
  <si>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</si>
  <si>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</si>
  <si>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</si>
  <si>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</si>
  <si>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</si>
  <si>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</si>
  <si>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</si>
  <si>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</si>
  <si>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</si>
  <si>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</si>
  <si>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</si>
  <si>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</si>
  <si>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</si>
  <si>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</si>
  <si>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</si>
  <si>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</si>
  <si>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</si>
  <si>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</si>
  <si>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</si>
  <si>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</si>
  <si>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</si>
  <si>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</si>
  <si>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</si>
  <si>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</si>
  <si>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</si>
  <si>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</si>
  <si>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</si>
  <si>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</si>
  <si>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</si>
  <si>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</si>
  <si>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</si>
  <si>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</si>
  <si>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</si>
  <si>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</si>
  <si>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</si>
  <si>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</si>
  <si>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</si>
  <si>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</si>
  <si>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</si>
  <si>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</si>
  <si>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</si>
  <si>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</si>
  <si>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</si>
  <si>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</si>
  <si>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</si>
  <si>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</si>
  <si>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</si>
  <si>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</si>
  <si>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</si>
  <si>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</si>
  <si>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</si>
  <si>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</si>
  <si>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</si>
  <si>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</si>
  <si>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</si>
  <si>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</si>
  <si>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</si>
  <si>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</si>
  <si>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</si>
  <si>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</si>
  <si>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</si>
  <si>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</si>
  <si>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</si>
  <si>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</si>
  <si>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</si>
  <si>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</si>
  <si>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</si>
  <si>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</si>
  <si>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</si>
  <si>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</si>
  <si>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</si>
  <si>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</si>
  <si>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</si>
  <si>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</si>
  <si>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</si>
  <si>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</si>
  <si>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</si>
  <si>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</si>
  <si>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</si>
  <si>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</si>
  <si>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</si>
  <si>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</si>
  <si>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</si>
  <si>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</si>
  <si>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</si>
  <si>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</si>
  <si>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</si>
  <si>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</si>
  <si>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</si>
  <si>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</si>
  <si>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</si>
  <si>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</si>
  <si>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</si>
  <si>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</si>
  <si>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</si>
  <si>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</si>
  <si>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</si>
  <si>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</si>
  <si>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</si>
  <si>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</si>
  <si>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</si>
  <si>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</si>
  <si>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</si>
  <si>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</si>
  <si>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</si>
  <si>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</si>
  <si>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</si>
  <si>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</si>
  <si>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</si>
  <si>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</si>
  <si>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</si>
  <si>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</si>
  <si>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</si>
  <si>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</si>
  <si>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</si>
  <si>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</si>
  <si>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</si>
  <si>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</si>
  <si>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</si>
  <si>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</si>
  <si>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</si>
  <si>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</si>
  <si>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</si>
  <si>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</si>
  <si>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</si>
  <si>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</si>
  <si>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</si>
  <si>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</si>
  <si>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</si>
  <si>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</si>
  <si>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</si>
  <si>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</si>
  <si>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</si>
  <si>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</si>
  <si>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</si>
  <si>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</si>
  <si>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</si>
  <si>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</si>
  <si>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</si>
  <si>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</si>
  <si>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</si>
  <si>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</si>
  <si>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</si>
  <si>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</si>
  <si>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</si>
  <si>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</si>
  <si>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</si>
  <si>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</si>
  <si>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</si>
  <si>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</si>
  <si>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</si>
  <si>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</si>
  <si>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</si>
  <si>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</si>
  <si>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</si>
  <si>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</si>
  <si>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</si>
  <si>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</si>
  <si>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</si>
  <si>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</si>
  <si>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</si>
  <si>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</si>
  <si>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</si>
  <si>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</si>
  <si>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</si>
  <si>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</si>
  <si>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</si>
  <si>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</si>
  <si>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</si>
  <si>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</si>
  <si>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</si>
  <si>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</si>
  <si>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</si>
  <si>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</si>
  <si>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</si>
  <si>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</si>
  <si>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</si>
  <si>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</si>
  <si>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</si>
  <si>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</si>
  <si>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</si>
  <si>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</si>
  <si>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</si>
  <si>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</si>
  <si>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</si>
  <si>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</si>
  <si>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</si>
  <si>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</si>
  <si>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</si>
  <si>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</si>
  <si>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</si>
  <si>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</si>
  <si>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</si>
  <si>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</si>
  <si>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</si>
  <si>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</si>
  <si>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</si>
  <si>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</si>
  <si>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</si>
  <si>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</si>
  <si>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</si>
  <si>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</si>
  <si>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</si>
  <si>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</si>
  <si>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</si>
  <si>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</si>
  <si>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</si>
  <si>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</si>
  <si>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</si>
  <si>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</si>
  <si>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</si>
  <si>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</si>
  <si>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</si>
  <si>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</si>
  <si>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</si>
  <si>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</si>
  <si>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</si>
  <si>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</si>
  <si>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</si>
  <si>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</si>
  <si>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</si>
  <si>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</si>
  <si>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</si>
  <si>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</si>
  <si>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</si>
  <si>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</si>
  <si>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</si>
  <si>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</si>
  <si>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</si>
  <si>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</si>
  <si>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</si>
  <si>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</si>
  <si>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</si>
  <si>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</si>
  <si>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</si>
  <si>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</si>
  <si>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</si>
  <si>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</si>
  <si>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</si>
  <si>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</si>
  <si>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</si>
  <si>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</si>
  <si>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</si>
  <si>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</si>
  <si>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</si>
  <si>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</si>
  <si>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</si>
  <si>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</si>
  <si>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</si>
  <si>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</si>
  <si>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</si>
  <si>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</si>
  <si>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</si>
  <si>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</si>
  <si>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</si>
  <si>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</si>
  <si>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</si>
  <si>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</si>
  <si>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</si>
  <si>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</si>
  <si>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</si>
  <si>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</si>
  <si>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</si>
  <si>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</si>
  <si>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</si>
  <si>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</si>
  <si>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</si>
  <si>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</si>
  <si>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</si>
  <si>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</si>
  <si>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</si>
  <si>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</si>
  <si>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</si>
  <si>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</si>
  <si>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</si>
  <si>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</si>
  <si>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</si>
  <si>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</si>
  <si>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</si>
  <si>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</si>
  <si>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</si>
  <si>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</si>
  <si>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</si>
  <si>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</si>
  <si>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</si>
  <si>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</si>
  <si>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</si>
  <si>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</si>
  <si>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</si>
  <si>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</si>
  <si>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</si>
  <si>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</si>
  <si>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</si>
  <si>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</si>
  <si>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</si>
  <si>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</si>
  <si>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</si>
  <si>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</si>
  <si>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</si>
  <si>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</si>
  <si>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</si>
  <si>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</si>
  <si>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</si>
  <si>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</si>
  <si>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</si>
  <si>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</si>
  <si>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</si>
  <si>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</si>
  <si>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</si>
  <si>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</si>
  <si>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</si>
  <si>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</si>
  <si>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</si>
  <si>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</si>
  <si>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</si>
  <si>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</si>
  <si>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</si>
  <si>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</si>
  <si>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</si>
  <si>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</si>
  <si>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</si>
  <si>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</si>
  <si>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</si>
  <si>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</si>
  <si>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</si>
  <si>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</si>
  <si>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</si>
  <si>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</si>
  <si>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</si>
  <si>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</si>
  <si>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</si>
  <si>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</si>
  <si>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</si>
  <si>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</si>
  <si>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</si>
  <si>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</si>
  <si>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</si>
  <si>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</si>
  <si>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</si>
  <si>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</si>
  <si>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</si>
  <si>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</si>
  <si>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</si>
  <si>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</si>
  <si>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</si>
  <si>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</si>
  <si>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</si>
  <si>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</si>
  <si>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</si>
  <si>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</si>
  <si>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</si>
  <si>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</si>
  <si>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</si>
  <si>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</si>
  <si>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</si>
  <si>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</si>
  <si>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</si>
  <si>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</si>
  <si>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</si>
  <si>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</si>
  <si>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</si>
  <si>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</si>
  <si>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</si>
  <si>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</si>
  <si>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</si>
  <si>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</si>
  <si>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</si>
  <si>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</si>
  <si>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</si>
  <si>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</si>
  <si>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</si>
  <si>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</si>
  <si>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</si>
  <si>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</si>
  <si>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</si>
  <si>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</si>
  <si>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</si>
  <si>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</si>
  <si>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</si>
  <si>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</si>
  <si>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</si>
  <si>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</si>
  <si>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</si>
  <si>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</si>
  <si>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</si>
  <si>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</si>
  <si>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</si>
  <si>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</si>
  <si>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</si>
  <si>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</si>
  <si>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</si>
  <si>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</si>
  <si>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</si>
  <si>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</si>
  <si>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</si>
  <si>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</si>
  <si>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</si>
  <si>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</si>
  <si>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</si>
  <si>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</si>
  <si>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</si>
  <si>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</si>
  <si>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</si>
  <si>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</si>
  <si>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</si>
  <si>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</si>
  <si>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</si>
  <si>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</si>
  <si>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</si>
  <si>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</si>
  <si>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</si>
  <si>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</si>
  <si>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</si>
  <si>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</si>
  <si>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</si>
  <si>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</si>
  <si>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</si>
  <si>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</si>
  <si>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</si>
  <si>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</si>
  <si>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</si>
  <si>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</si>
  <si>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</si>
  <si>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</si>
  <si>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</si>
  <si>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</si>
  <si>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</si>
  <si>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</si>
  <si>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</si>
  <si>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</si>
  <si>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</si>
  <si>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</si>
  <si>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</si>
  <si>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</si>
  <si>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</si>
  <si>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</si>
  <si>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</si>
  <si>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</si>
  <si>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</si>
  <si>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</si>
  <si>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</si>
  <si>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</si>
  <si>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</si>
  <si>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</si>
  <si>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</si>
  <si>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</si>
  <si>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</si>
  <si>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</si>
  <si>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</si>
  <si>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</si>
  <si>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</si>
  <si>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</si>
  <si>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</si>
  <si>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</si>
  <si>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</si>
  <si>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</si>
  <si>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</si>
  <si>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</si>
  <si>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</si>
  <si>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</si>
  <si>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</si>
  <si>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</si>
  <si>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</si>
  <si>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</si>
  <si>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</si>
  <si>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</si>
  <si>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</si>
  <si>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</si>
  <si>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</si>
  <si>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</si>
  <si>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</si>
  <si>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</si>
  <si>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</si>
  <si>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</si>
  <si>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</si>
  <si>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</si>
  <si>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</si>
  <si>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</si>
  <si>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</si>
  <si>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</si>
  <si>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</si>
  <si>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</si>
  <si>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</si>
  <si>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</si>
  <si>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</si>
  <si>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</si>
  <si>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</si>
  <si>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</si>
  <si>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</si>
  <si>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</si>
  <si>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</si>
  <si>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</si>
  <si>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</si>
  <si>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</si>
  <si>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</si>
  <si>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</si>
  <si>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</si>
  <si>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</si>
  <si>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</si>
  <si>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</si>
  <si>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</si>
  <si>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</si>
  <si>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</si>
  <si>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</si>
  <si>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</si>
  <si>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</si>
  <si>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</si>
  <si>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</si>
  <si>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</si>
  <si>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</si>
  <si>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</si>
  <si>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</si>
  <si>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</si>
  <si>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</si>
  <si>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</si>
  <si>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</si>
  <si>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</si>
  <si>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</si>
  <si>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</si>
  <si>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</si>
  <si>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</si>
  <si>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</si>
  <si>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</si>
  <si>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</si>
  <si>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</si>
  <si>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</si>
  <si>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</si>
  <si>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</si>
  <si>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</si>
  <si>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</si>
  <si>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</si>
  <si>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</si>
  <si>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</si>
  <si>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</si>
  <si>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</si>
  <si>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</si>
  <si>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</si>
  <si>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</si>
  <si>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</si>
  <si>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</si>
  <si>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</si>
  <si>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</si>
  <si>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</si>
  <si>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</si>
  <si>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</si>
  <si>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</si>
  <si>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</si>
  <si>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</si>
  <si>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</si>
  <si>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</si>
  <si>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</si>
  <si>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</si>
  <si>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</si>
  <si>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</si>
  <si>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</si>
  <si>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</si>
  <si>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</si>
  <si>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</si>
  <si>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</si>
  <si>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</si>
  <si>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</si>
  <si>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</si>
  <si>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</si>
  <si>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</si>
  <si>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</si>
  <si>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</si>
  <si>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</si>
  <si>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</si>
  <si>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</si>
  <si>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</si>
  <si>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</si>
  <si>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</si>
  <si>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</si>
  <si>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</si>
  <si>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</si>
  <si>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</si>
  <si>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</si>
  <si>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</si>
  <si>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</si>
  <si>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</si>
  <si>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</si>
  <si>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</si>
  <si>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</si>
  <si>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</si>
  <si>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</si>
  <si>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</si>
  <si>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</si>
  <si>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</si>
  <si>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</si>
  <si>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</si>
  <si>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</si>
  <si>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</si>
  <si>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</si>
  <si>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</si>
  <si>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</si>
  <si>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</si>
  <si>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</si>
  <si>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</si>
  <si>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</si>
  <si>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</si>
  <si>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</si>
  <si>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</si>
  <si>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</si>
  <si>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</si>
  <si>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</si>
  <si>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</si>
  <si>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</si>
  <si>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</si>
  <si>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</si>
  <si>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</si>
  <si>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</si>
  <si>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</si>
  <si>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</si>
  <si>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</si>
  <si>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</si>
  <si>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</si>
  <si>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</si>
  <si>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</si>
  <si>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</si>
  <si>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</si>
  <si>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</si>
  <si>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</si>
  <si>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</si>
  <si>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</si>
  <si>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</si>
  <si>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</si>
  <si>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</si>
  <si>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</si>
  <si>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</si>
  <si>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</si>
  <si>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</si>
  <si>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</si>
  <si>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</si>
  <si>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</si>
  <si>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</si>
  <si>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</si>
  <si>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</si>
  <si>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</si>
  <si>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</si>
  <si>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</si>
  <si>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</si>
  <si>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</si>
  <si>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</si>
  <si>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</si>
  <si>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</si>
  <si>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</si>
  <si>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</si>
  <si>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</si>
  <si>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</si>
  <si>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</si>
  <si>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</si>
  <si>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</si>
  <si>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</si>
  <si>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</si>
  <si>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</si>
  <si>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</si>
  <si>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</si>
  <si>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</si>
  <si>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</si>
  <si>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</si>
  <si>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</si>
  <si>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</si>
  <si>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</si>
  <si>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</si>
  <si>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</si>
  <si>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</si>
  <si>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</si>
  <si>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</si>
  <si>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</si>
  <si>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</si>
  <si>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</si>
  <si>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</si>
  <si>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</si>
  <si>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</si>
  <si>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</si>
  <si>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</si>
  <si>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</si>
  <si>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</si>
  <si>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</si>
  <si>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</si>
  <si>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</si>
  <si>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</si>
  <si>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</si>
  <si>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</si>
  <si>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</si>
  <si>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</si>
  <si>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</si>
  <si>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</si>
  <si>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</si>
  <si>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</si>
  <si>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</si>
  <si>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</si>
  <si>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</si>
  <si>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</si>
  <si>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</si>
  <si>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</si>
  <si>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</si>
  <si>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</si>
  <si>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</si>
  <si>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</si>
  <si>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</si>
  <si>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</si>
  <si>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</si>
  <si>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</si>
  <si>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</si>
  <si>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</si>
  <si>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</si>
  <si>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</si>
  <si>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</si>
  <si>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</si>
  <si>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</si>
  <si>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</si>
  <si>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</si>
  <si>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</si>
  <si>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</si>
  <si>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</si>
  <si>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</si>
  <si>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</si>
  <si>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</si>
  <si>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</si>
  <si>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</si>
  <si>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</si>
  <si>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</si>
  <si>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</si>
  <si>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</si>
  <si>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</si>
  <si>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</si>
  <si>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</si>
  <si>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</si>
  <si>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</si>
  <si>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</si>
  <si>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</si>
  <si>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</si>
  <si>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</si>
  <si>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</si>
  <si>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</si>
  <si>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</si>
  <si>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</si>
  <si>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</si>
  <si>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</si>
  <si>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</si>
  <si>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</si>
  <si>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</si>
  <si>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</si>
  <si>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</si>
  <si>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</si>
  <si>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</si>
  <si>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</si>
  <si>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</si>
  <si>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</si>
  <si>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</si>
  <si>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</si>
  <si>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</si>
  <si>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</si>
  <si>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</si>
  <si>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</si>
  <si>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</si>
  <si>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</si>
  <si>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</si>
  <si>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</si>
  <si>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</si>
  <si>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</si>
  <si>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</si>
  <si>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</si>
  <si>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</si>
  <si>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</si>
  <si>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</si>
  <si>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</si>
  <si>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</si>
  <si>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</si>
  <si>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</si>
  <si>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</si>
  <si>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</si>
  <si>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</si>
  <si>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</si>
  <si>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</si>
  <si>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</si>
  <si>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</si>
  <si>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</si>
  <si>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</si>
  <si>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</si>
  <si>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</si>
  <si>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</si>
  <si>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</si>
  <si>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</si>
  <si>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</si>
  <si>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</si>
  <si>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</si>
  <si>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</si>
  <si>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</si>
  <si>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</si>
  <si>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</si>
  <si>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</si>
  <si>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</si>
  <si>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</si>
  <si>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</si>
  <si>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</si>
  <si>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</si>
  <si>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</si>
  <si>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</si>
  <si>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</si>
  <si>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</si>
  <si>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</si>
  <si>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</si>
  <si>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</si>
  <si>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</si>
  <si>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</si>
  <si>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</si>
  <si>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</si>
  <si>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</si>
  <si>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</si>
  <si>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</si>
  <si>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</si>
  <si>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</si>
  <si>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</si>
  <si>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</si>
  <si>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</si>
  <si>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</si>
  <si>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</si>
  <si>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</si>
  <si>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</si>
  <si>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</si>
  <si>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</si>
  <si>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</si>
  <si>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</si>
  <si>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</si>
  <si>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</si>
  <si>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</si>
  <si>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</si>
  <si>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</si>
  <si>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</si>
  <si>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</si>
  <si>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</si>
  <si>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</si>
  <si>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</si>
  <si>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</si>
  <si>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</si>
  <si>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</si>
  <si>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</si>
  <si>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</si>
  <si>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</si>
  <si>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</si>
  <si>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</si>
  <si>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</si>
  <si>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</si>
  <si>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</si>
  <si>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</si>
  <si>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</si>
  <si>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</si>
  <si>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</si>
  <si>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</si>
  <si>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</si>
  <si>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</si>
  <si>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</si>
  <si>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</si>
  <si>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</si>
  <si>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</si>
  <si>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</si>
  <si>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</si>
  <si>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</si>
  <si>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</si>
  <si>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</si>
  <si>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</si>
  <si>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</si>
  <si>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</si>
  <si>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</si>
  <si>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</si>
  <si>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</si>
  <si>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</si>
  <si>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</si>
  <si>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</si>
  <si>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</si>
  <si>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</si>
  <si>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</si>
  <si>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</si>
  <si>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</si>
  <si>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</si>
  <si>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</si>
  <si>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</si>
  <si>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</si>
  <si>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</si>
  <si>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</si>
  <si>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</si>
  <si>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</si>
  <si>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</si>
  <si>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</si>
  <si>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</si>
  <si>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</si>
  <si>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</si>
  <si>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</si>
  <si>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</si>
  <si>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</si>
  <si>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</si>
  <si>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</si>
  <si>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</si>
  <si>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</si>
  <si>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</si>
  <si>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</si>
  <si>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</si>
  <si>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</si>
  <si>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</si>
  <si>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</si>
  <si>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</si>
  <si>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</si>
  <si>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</si>
  <si>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</si>
  <si>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</si>
  <si>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</si>
  <si>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</si>
  <si>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</si>
  <si>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</si>
  <si>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</si>
  <si>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</si>
  <si>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</si>
  <si>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</si>
  <si>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</si>
  <si>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</si>
  <si>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</si>
  <si>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</si>
  <si>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</si>
  <si>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</si>
  <si>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</si>
  <si>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</si>
  <si>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</si>
  <si>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</si>
  <si>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</si>
  <si>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</si>
  <si>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</si>
  <si>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</si>
  <si>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</si>
  <si>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</si>
  <si>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</si>
  <si>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</si>
  <si>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</si>
  <si>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</si>
  <si>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</si>
  <si>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</si>
  <si>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</si>
  <si>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</si>
  <si>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</si>
  <si>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</si>
  <si>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</si>
  <si>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</si>
  <si>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</si>
  <si>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</si>
  <si>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</si>
  <si>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</si>
  <si>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</si>
  <si>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</si>
  <si>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</si>
  <si>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</si>
  <si>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</si>
  <si>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</si>
  <si>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</si>
  <si>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</si>
  <si>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</si>
  <si>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</si>
  <si>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</si>
  <si>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</si>
  <si>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</si>
  <si>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</si>
  <si>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</si>
  <si>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</si>
  <si>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</si>
  <si>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</si>
  <si>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</si>
  <si>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</si>
  <si>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</si>
  <si>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</si>
  <si>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</si>
  <si>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</si>
  <si>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</si>
  <si>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</si>
  <si>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</si>
  <si>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</si>
  <si>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</si>
  <si>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</si>
  <si>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</si>
  <si>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</si>
  <si>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</si>
  <si>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</si>
  <si>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</si>
  <si>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</si>
  <si>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</si>
  <si>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</si>
  <si>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</si>
  <si>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</si>
  <si>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</si>
  <si>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</si>
  <si>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</si>
  <si>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</si>
  <si>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</si>
  <si>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</si>
  <si>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</si>
  <si>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</si>
  <si>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</si>
  <si>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</si>
  <si>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</si>
  <si>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</si>
  <si>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</si>
  <si>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</si>
  <si>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</si>
  <si>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</si>
  <si>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</si>
  <si>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</si>
  <si>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</si>
  <si>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</si>
  <si>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</si>
  <si>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</si>
  <si>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</si>
  <si>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</si>
  <si>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</si>
  <si>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</si>
  <si>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</si>
  <si>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</si>
  <si>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</si>
  <si>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</si>
  <si>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</si>
  <si>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</si>
  <si>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</si>
  <si>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</si>
  <si>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</si>
  <si>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</si>
  <si>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</si>
  <si>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</si>
  <si>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</si>
  <si>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</si>
  <si>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</si>
  <si>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</si>
  <si>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</si>
  <si>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</si>
  <si>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</si>
  <si>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</si>
  <si>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</si>
  <si>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</si>
  <si>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</si>
  <si>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</si>
  <si>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</si>
  <si>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</si>
  <si>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</si>
  <si>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</si>
  <si>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</si>
  <si>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</si>
  <si>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</si>
  <si>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</si>
  <si>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</si>
  <si>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</si>
  <si>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</si>
  <si>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</si>
  <si>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</si>
  <si>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</si>
  <si>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</si>
  <si>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</si>
  <si>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</si>
  <si>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</si>
  <si>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</si>
  <si>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</si>
  <si>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</si>
  <si>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</si>
  <si>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</si>
  <si>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</si>
  <si>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</si>
  <si>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</si>
  <si>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</si>
  <si>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</si>
  <si>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</si>
  <si>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</si>
  <si>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</si>
  <si>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</si>
  <si>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</si>
  <si>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</si>
  <si>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</si>
  <si>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</si>
  <si>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</si>
  <si>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</si>
  <si>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</si>
  <si>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</si>
  <si>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</si>
  <si>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</si>
  <si>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</si>
  <si>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</si>
  <si>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</si>
  <si>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</si>
  <si>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</si>
  <si>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</si>
  <si>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</si>
  <si>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</si>
  <si>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</si>
  <si>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</si>
  <si>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</si>
  <si>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</si>
  <si>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</si>
  <si>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</si>
  <si>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</si>
  <si>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</si>
  <si>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</si>
  <si>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</si>
  <si>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</si>
  <si>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</si>
  <si>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</si>
  <si>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</si>
  <si>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</si>
  <si>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</si>
  <si>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</si>
  <si>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</si>
  <si>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</si>
  <si>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</si>
  <si>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</si>
  <si>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</si>
  <si>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</si>
  <si>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</si>
  <si>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</si>
  <si>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</si>
  <si>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</si>
  <si>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</si>
  <si>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</si>
  <si>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</si>
  <si>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</si>
  <si>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</si>
  <si>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</si>
  <si>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</si>
  <si>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</si>
  <si>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</si>
  <si>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</si>
  <si>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</si>
  <si>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</si>
  <si>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</si>
  <si>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</si>
  <si>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</si>
  <si>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</si>
  <si>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</si>
  <si>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</si>
  <si>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</si>
  <si>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</si>
  <si>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</si>
  <si>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</si>
  <si>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</si>
  <si>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</si>
  <si>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</si>
  <si>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</si>
  <si>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</si>
  <si>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</si>
  <si>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</si>
  <si>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</si>
  <si>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</si>
  <si>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</si>
  <si>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</si>
  <si>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</si>
  <si>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</si>
  <si>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</si>
  <si>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</si>
  <si>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</si>
  <si>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</si>
  <si>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</si>
  <si>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</si>
  <si>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</si>
  <si>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</si>
  <si>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</si>
  <si>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</si>
  <si>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</si>
  <si>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</si>
  <si>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</si>
  <si>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</si>
  <si>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</si>
  <si>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</si>
  <si>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</si>
  <si>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</si>
  <si>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</si>
  <si>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</si>
  <si>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</si>
  <si>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</si>
  <si>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</si>
  <si>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</si>
  <si>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</si>
  <si>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</si>
  <si>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</si>
  <si>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</si>
  <si>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</si>
  <si>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</si>
  <si>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</si>
  <si>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</si>
  <si>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</si>
  <si>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</si>
  <si>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</si>
  <si>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</si>
  <si>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</si>
  <si>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</si>
  <si>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</si>
  <si>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</si>
  <si>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</si>
  <si>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</si>
  <si>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</si>
  <si>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</si>
  <si>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</si>
  <si>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</si>
  <si>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</si>
  <si>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</si>
  <si>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</si>
  <si>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</si>
  <si>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</si>
  <si>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</si>
  <si>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</si>
  <si>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</si>
  <si>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</si>
  <si>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</si>
  <si>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</si>
  <si>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</si>
  <si>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</si>
  <si>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</si>
  <si>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</si>
  <si>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</si>
  <si>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</si>
  <si>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</si>
  <si>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</si>
  <si>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</si>
  <si>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</si>
  <si>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</si>
  <si>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</si>
  <si>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</si>
  <si>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</si>
  <si>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</si>
  <si>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</si>
  <si>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</si>
  <si>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</si>
  <si>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</si>
  <si>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</si>
  <si>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</si>
  <si>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</si>
  <si>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</si>
  <si>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</si>
  <si>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</si>
  <si>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</si>
  <si>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</si>
  <si>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</si>
  <si>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</si>
  <si>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</si>
  <si>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</si>
  <si>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</si>
  <si>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</si>
  <si>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</si>
  <si>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</si>
  <si>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</si>
  <si>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</si>
  <si>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</si>
  <si>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</si>
  <si>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</si>
  <si>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</si>
  <si>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</si>
  <si>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</si>
  <si>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</si>
  <si>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</si>
  <si>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</si>
  <si>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</si>
  <si>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</si>
  <si>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</si>
  <si>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</si>
  <si>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</si>
  <si>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</si>
  <si>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</si>
  <si>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</si>
  <si>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</si>
  <si>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</si>
  <si>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</si>
  <si>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</si>
  <si>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</si>
  <si>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</si>
  <si>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</si>
  <si>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</si>
  <si>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</si>
  <si>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</si>
  <si>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</si>
  <si>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</si>
  <si>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</si>
  <si>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</si>
  <si>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</si>
  <si>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</si>
  <si>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</si>
  <si>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</si>
  <si>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</si>
  <si>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</si>
  <si>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</si>
  <si>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</si>
  <si>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</si>
  <si>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</si>
  <si>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</si>
  <si>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</si>
  <si>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</si>
  <si>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</si>
  <si>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</si>
  <si>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</si>
  <si>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</si>
  <si>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</si>
  <si>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</si>
  <si>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</si>
  <si>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</si>
  <si>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</si>
  <si>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</si>
  <si>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</si>
  <si>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</si>
  <si>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</si>
  <si>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</si>
  <si>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</si>
  <si>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</si>
  <si>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</si>
  <si>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</si>
  <si>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</si>
  <si>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</si>
  <si>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</si>
  <si>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</si>
  <si>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</si>
  <si>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</si>
  <si>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</si>
  <si>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</si>
  <si>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</si>
  <si>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</si>
  <si>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</si>
  <si>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</si>
  <si>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</si>
  <si>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</si>
  <si>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</si>
  <si>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</si>
  <si>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</si>
  <si>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</si>
  <si>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</si>
  <si>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</si>
  <si>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</si>
  <si>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</si>
  <si>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</si>
  <si>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</si>
  <si>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</si>
  <si>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</si>
  <si>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</si>
  <si>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</si>
  <si>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</si>
  <si>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</si>
  <si>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</si>
  <si>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</si>
  <si>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</si>
  <si>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</si>
  <si>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</si>
  <si>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</si>
  <si>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</si>
  <si>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</si>
  <si>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</si>
  <si>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</si>
  <si>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</si>
  <si>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</si>
  <si>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</si>
  <si>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</si>
  <si>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</si>
  <si>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</si>
  <si>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</si>
  <si>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</si>
  <si>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</si>
  <si>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</si>
  <si>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</si>
  <si>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</si>
  <si>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</si>
  <si>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</si>
  <si>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</si>
  <si>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</si>
  <si>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</si>
  <si>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</si>
  <si>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</si>
  <si>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</si>
  <si>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</si>
  <si>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</si>
  <si>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</si>
  <si>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</si>
  <si>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</si>
  <si>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</si>
  <si>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</si>
  <si>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</si>
  <si>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</si>
  <si>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</si>
  <si>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</si>
  <si>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</si>
  <si>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</si>
  <si>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</si>
  <si>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</si>
  <si>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</si>
  <si>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</si>
  <si>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</si>
  <si>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</si>
  <si>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</si>
  <si>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</si>
  <si>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</si>
  <si>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</si>
  <si>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</si>
  <si>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</si>
  <si>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</si>
  <si>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</si>
  <si>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</si>
  <si>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</si>
  <si>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</si>
  <si>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</si>
  <si>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</si>
  <si>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</si>
  <si>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</si>
  <si>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</si>
  <si>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</si>
  <si>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</si>
  <si>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</si>
  <si>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</si>
  <si>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</si>
  <si>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</si>
  <si>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</si>
  <si>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</si>
  <si>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</si>
  <si>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</si>
  <si>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</si>
  <si>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</si>
  <si>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</si>
  <si>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</si>
  <si>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</si>
  <si>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</si>
  <si>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</si>
  <si>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</si>
  <si>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</si>
  <si>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</si>
  <si>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</si>
  <si>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</si>
  <si>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</si>
  <si>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</si>
  <si>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</si>
  <si>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</si>
  <si>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</si>
  <si>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</si>
  <si>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</si>
  <si>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</si>
  <si>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</si>
  <si>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</si>
  <si>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</si>
  <si>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</si>
  <si>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</si>
  <si>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</si>
  <si>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</si>
  <si>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</si>
  <si>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</si>
  <si>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</si>
  <si>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</si>
  <si>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</si>
  <si>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</si>
  <si>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</si>
  <si>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</si>
  <si>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</si>
  <si>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</si>
  <si>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</si>
  <si>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</si>
  <si>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</si>
  <si>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</si>
  <si>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</si>
  <si>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</si>
  <si>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</si>
  <si>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</si>
  <si>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</si>
  <si>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</si>
  <si>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</si>
  <si>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</si>
  <si>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</si>
  <si>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</si>
  <si>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</si>
  <si>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</si>
  <si>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</si>
  <si>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</si>
  <si>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</si>
  <si>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</si>
  <si>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</si>
  <si>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</si>
  <si>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</si>
  <si>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</si>
  <si>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</si>
  <si>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</si>
  <si>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</si>
  <si>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</si>
  <si>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</si>
  <si>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</si>
  <si>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</si>
  <si>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</si>
  <si>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</si>
  <si>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</si>
  <si>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</si>
  <si>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</si>
  <si>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</si>
  <si>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</si>
  <si>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</si>
  <si>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</si>
  <si>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</si>
  <si>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</si>
  <si>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</si>
  <si>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</si>
  <si>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</si>
  <si>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</si>
  <si>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</si>
  <si>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</si>
  <si>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</si>
  <si>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</si>
  <si>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</si>
  <si>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</si>
  <si>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</si>
  <si>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</si>
  <si>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</si>
  <si>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</si>
  <si>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</si>
  <si>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</si>
  <si>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</si>
  <si>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</si>
  <si>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</si>
  <si>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</si>
  <si>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</si>
  <si>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</si>
  <si>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</si>
  <si>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</si>
  <si>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</si>
  <si>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</si>
  <si>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</si>
  <si>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</si>
  <si>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</si>
  <si>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</si>
  <si>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</si>
  <si>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</si>
  <si>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</si>
  <si>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</si>
  <si>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</si>
  <si>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</si>
  <si>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</si>
  <si>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</si>
  <si>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</si>
  <si>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</si>
  <si>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</si>
  <si>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</si>
  <si>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</si>
  <si>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</si>
  <si>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</si>
  <si>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</si>
  <si>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</si>
  <si>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</si>
  <si>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</si>
  <si>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</si>
  <si>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</si>
  <si>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</si>
  <si>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</si>
  <si>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</si>
  <si>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</si>
  <si>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</si>
  <si>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</si>
  <si>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</si>
  <si>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</si>
  <si>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</si>
  <si>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</si>
  <si>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</si>
  <si>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</si>
  <si>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</si>
  <si>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</si>
  <si>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</si>
  <si>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</si>
  <si>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</si>
  <si>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</si>
  <si>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</si>
  <si>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</si>
  <si>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</si>
  <si>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</si>
  <si>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</si>
  <si>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</si>
  <si>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</si>
  <si>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</si>
  <si>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</si>
  <si>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</si>
  <si>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</si>
  <si>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</si>
  <si>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</si>
  <si>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</si>
  <si>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</si>
  <si>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</si>
  <si>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</si>
  <si>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</si>
  <si>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</si>
  <si>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</si>
  <si>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</si>
  <si>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</si>
  <si>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</si>
  <si>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</si>
  <si>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</si>
  <si>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</si>
  <si>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</si>
  <si>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</si>
  <si>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</si>
  <si>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</si>
  <si>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</si>
  <si>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</si>
  <si>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</si>
  <si>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</si>
  <si>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</si>
  <si>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</si>
  <si>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</si>
  <si>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</si>
  <si>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</si>
  <si>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</si>
  <si>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</si>
  <si>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</si>
  <si>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</si>
  <si>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</si>
  <si>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</si>
  <si>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</si>
  <si>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</si>
  <si>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</si>
  <si>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</si>
  <si>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</si>
  <si>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</si>
  <si>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</si>
  <si>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</si>
  <si>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</si>
  <si>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</si>
  <si>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</si>
  <si>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</si>
  <si>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</si>
  <si>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</si>
  <si>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</si>
  <si>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</si>
  <si>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</si>
  <si>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</si>
  <si>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</si>
  <si>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</si>
  <si>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</si>
  <si>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</si>
  <si>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</si>
  <si>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</si>
  <si>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</si>
  <si>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</si>
  <si>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</si>
  <si>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</si>
  <si>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</si>
  <si>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</si>
  <si>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</si>
  <si>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</si>
  <si>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</si>
  <si>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</si>
  <si>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</si>
  <si>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</si>
  <si>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</si>
  <si>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</si>
  <si>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</si>
  <si>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</si>
  <si>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</si>
  <si>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</si>
  <si>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</si>
  <si>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</si>
  <si>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</si>
  <si>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</si>
  <si>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</si>
  <si>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</si>
  <si>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</si>
  <si>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</si>
  <si>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</si>
  <si>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</si>
  <si>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</si>
  <si>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</si>
  <si>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</si>
  <si>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</si>
  <si>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</si>
  <si>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</si>
  <si>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</si>
  <si>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</si>
  <si>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</si>
  <si>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</si>
  <si>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</si>
  <si>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</si>
  <si>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</si>
  <si>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</si>
  <si>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</si>
  <si>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</si>
  <si>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</si>
  <si>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</si>
  <si>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</si>
  <si>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</si>
  <si>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</si>
  <si>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</si>
  <si>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</si>
  <si>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</si>
  <si>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</si>
  <si>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</si>
  <si>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</si>
  <si>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</si>
  <si>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</si>
  <si>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</si>
  <si>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</si>
  <si>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</si>
  <si>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</si>
  <si>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</si>
  <si>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</si>
  <si>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</si>
  <si>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</si>
  <si>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</si>
  <si>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</si>
  <si>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</si>
  <si>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</si>
  <si>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</si>
  <si>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</si>
  <si>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</si>
  <si>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</si>
  <si>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</si>
  <si>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</si>
  <si>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</si>
  <si>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</si>
  <si>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</si>
  <si>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</si>
  <si>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</si>
  <si>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</si>
  <si>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</si>
  <si>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</si>
  <si>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</si>
  <si>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</si>
  <si>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</si>
  <si>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</si>
  <si>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</si>
  <si>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</si>
  <si>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</si>
  <si>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</si>
  <si>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</si>
  <si>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</si>
  <si>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</si>
  <si>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</si>
  <si>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</si>
  <si>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</si>
  <si>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</si>
  <si>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</si>
  <si>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</si>
  <si>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</si>
  <si>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</si>
  <si>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</si>
  <si>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</si>
  <si>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</si>
  <si>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</si>
  <si>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</si>
  <si>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</si>
  <si>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</si>
  <si>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</si>
  <si>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</si>
  <si>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</si>
  <si>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</si>
  <si>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</si>
  <si>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</si>
  <si>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</si>
  <si>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</si>
  <si>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</si>
  <si>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</si>
  <si>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</si>
  <si>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</si>
  <si>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</si>
  <si>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</si>
  <si>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</si>
  <si>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</si>
  <si>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</si>
  <si>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</si>
  <si>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</si>
  <si>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</si>
  <si>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</si>
  <si>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</si>
  <si>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</si>
  <si>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</si>
  <si>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</si>
  <si>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</si>
  <si>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</si>
  <si>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</si>
  <si>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</si>
  <si>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</si>
  <si>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</si>
  <si>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</si>
  <si>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</si>
  <si>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</si>
  <si>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</si>
  <si>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</si>
  <si>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</si>
  <si>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</si>
  <si>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</si>
  <si>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</si>
  <si>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</si>
  <si>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</si>
  <si>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</si>
  <si>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</si>
  <si>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</si>
  <si>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</si>
  <si>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</si>
  <si>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</si>
  <si>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</si>
  <si>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</si>
  <si>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</si>
  <si>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</si>
  <si>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</si>
  <si>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</si>
  <si>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</si>
  <si>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</si>
  <si>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</si>
  <si>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</si>
  <si>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</si>
  <si>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</si>
  <si>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</si>
  <si>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</si>
  <si>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</si>
  <si>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</si>
  <si>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</si>
  <si>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</si>
  <si>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</si>
  <si>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</si>
  <si>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</si>
  <si>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</si>
  <si>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</si>
  <si>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</si>
  <si>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</si>
  <si>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</si>
  <si>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</si>
  <si>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</si>
  <si>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</si>
  <si>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</si>
  <si>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</si>
  <si>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</si>
  <si>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</si>
  <si>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</si>
  <si>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</si>
  <si>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</si>
  <si>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</si>
  <si>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</si>
  <si>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</si>
  <si>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</si>
  <si>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</si>
  <si>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</si>
  <si>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</si>
  <si>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</si>
  <si>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</si>
  <si>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</si>
  <si>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</si>
  <si>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</si>
  <si>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</si>
  <si>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</si>
  <si>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</si>
  <si>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</si>
  <si>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</si>
  <si>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</si>
  <si>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</si>
  <si>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</si>
  <si>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</si>
  <si>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</si>
  <si>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</si>
  <si>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</si>
  <si>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</si>
  <si>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</si>
  <si>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</si>
  <si>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</si>
  <si>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</si>
  <si>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</si>
  <si>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</si>
  <si>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</si>
  <si>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</si>
  <si>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</si>
  <si>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</si>
  <si>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</si>
  <si>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</si>
  <si>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</si>
  <si>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</si>
  <si>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</si>
  <si>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</si>
  <si>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</si>
  <si>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</si>
  <si>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</si>
  <si>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</si>
  <si>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</si>
  <si>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</si>
  <si>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</si>
  <si>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</si>
  <si>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</si>
  <si>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</si>
  <si>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</si>
  <si>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</si>
  <si>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</si>
  <si>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</si>
  <si>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</si>
  <si>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</si>
  <si>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</si>
  <si>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</si>
  <si>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</si>
  <si>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</si>
  <si>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</si>
  <si>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</si>
  <si>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</si>
  <si>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</si>
  <si>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</si>
  <si>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</si>
  <si>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</si>
  <si>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</si>
  <si>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</si>
  <si>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</si>
  <si>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</si>
  <si>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</si>
  <si>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</si>
  <si>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</si>
  <si>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</si>
  <si>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</si>
  <si>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</si>
  <si>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</si>
  <si>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</si>
  <si>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</si>
  <si>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</si>
  <si>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</si>
  <si>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</si>
  <si>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</si>
  <si>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</si>
  <si>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</si>
  <si>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</si>
  <si>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</si>
  <si>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</si>
  <si>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</si>
  <si>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</si>
  <si>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</si>
  <si>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</si>
  <si>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</si>
  <si>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</si>
  <si>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</si>
  <si>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</si>
  <si>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</si>
  <si>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</si>
  <si>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</si>
  <si>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</si>
  <si>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</si>
  <si>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</si>
  <si>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</si>
  <si>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</si>
  <si>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</si>
  <si>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</si>
  <si>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</si>
  <si>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</si>
  <si>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</si>
  <si>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</si>
  <si>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</si>
  <si>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</si>
  <si>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</si>
  <si>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</si>
  <si>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</si>
  <si>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</si>
  <si>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</si>
  <si>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</si>
  <si>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</si>
  <si>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</si>
  <si>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</si>
  <si>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</si>
  <si>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</si>
  <si>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</si>
  <si>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</si>
  <si>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</si>
  <si>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</si>
  <si>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</si>
  <si>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</si>
  <si>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</si>
  <si>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</si>
  <si>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</si>
  <si>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</si>
  <si>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</si>
  <si>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</si>
  <si>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</si>
  <si>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</si>
  <si>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</si>
  <si>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</si>
  <si>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</si>
  <si>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</si>
  <si>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</si>
  <si>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</si>
  <si>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</si>
  <si>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</si>
  <si>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</si>
  <si>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</si>
  <si>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</si>
  <si>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</si>
  <si>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</si>
  <si>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</si>
  <si>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</si>
  <si>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</si>
  <si>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</si>
  <si>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</si>
  <si>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</si>
  <si>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</si>
  <si>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</si>
  <si>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</si>
  <si>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</si>
  <si>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</si>
  <si>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</si>
  <si>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</si>
  <si>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</si>
  <si>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</si>
  <si>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</si>
  <si>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</si>
  <si>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</si>
  <si>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</si>
  <si>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</si>
  <si>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</si>
  <si>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</si>
  <si>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</si>
  <si>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</si>
  <si>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</si>
  <si>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</si>
  <si>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</si>
  <si>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</si>
  <si>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</si>
  <si>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</si>
  <si>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</si>
  <si>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</si>
  <si>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</si>
  <si>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</si>
  <si>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</si>
  <si>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</si>
  <si>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</si>
  <si>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</si>
  <si>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</si>
  <si>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</si>
  <si>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</si>
  <si>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</si>
  <si>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</si>
  <si>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</si>
  <si>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</si>
  <si>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</si>
  <si>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</si>
  <si>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</si>
  <si>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</si>
  <si>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</si>
  <si>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</si>
  <si>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</si>
  <si>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</si>
  <si>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</si>
  <si>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</si>
  <si>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</si>
  <si>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</si>
  <si>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</si>
  <si>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</si>
  <si>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</si>
  <si>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</si>
  <si>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</si>
  <si>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</si>
  <si>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</si>
  <si>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</si>
  <si>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</si>
  <si>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</si>
  <si>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</si>
  <si>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</si>
  <si>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</si>
  <si>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</si>
  <si>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</si>
  <si>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</si>
  <si>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</si>
  <si>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</si>
  <si>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</si>
  <si>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</si>
  <si>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</si>
  <si>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</si>
  <si>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</si>
  <si>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</si>
  <si>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</si>
  <si>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</si>
  <si>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</si>
  <si>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</si>
  <si>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</si>
  <si>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</si>
  <si>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</si>
  <si>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</si>
  <si>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</si>
  <si>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</si>
  <si>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</si>
  <si>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</si>
  <si>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</si>
  <si>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</si>
  <si>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</si>
  <si>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</si>
  <si>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</si>
  <si>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</si>
  <si>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</si>
  <si>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</si>
  <si>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</si>
  <si>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</si>
  <si>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</si>
  <si>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</si>
  <si>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</si>
  <si>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</si>
  <si>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</si>
  <si>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</si>
  <si>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</si>
  <si>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</si>
  <si>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</si>
  <si>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</si>
  <si>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</si>
  <si>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</si>
  <si>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</si>
  <si>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</si>
  <si>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</si>
  <si>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</si>
  <si>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</si>
  <si>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</si>
  <si>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</si>
  <si>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</si>
  <si>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</si>
  <si>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</si>
  <si>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</si>
  <si>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</si>
  <si>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</si>
  <si>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</si>
  <si>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</si>
  <si>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</si>
  <si>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</si>
  <si>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</si>
  <si>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</si>
  <si>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</si>
  <si>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</si>
  <si>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</si>
  <si>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</si>
  <si>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</si>
  <si>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</si>
  <si>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</si>
  <si>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</si>
  <si>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</si>
  <si>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</si>
  <si>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</si>
  <si>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</si>
  <si>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</si>
  <si>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</si>
  <si>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</si>
  <si>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</si>
  <si>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</si>
  <si>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</si>
  <si>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</si>
  <si>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</si>
  <si>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</si>
  <si>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</si>
  <si>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</si>
  <si>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</si>
  <si>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</si>
  <si>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</si>
  <si>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</si>
  <si>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</si>
  <si>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</si>
  <si>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</si>
  <si>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</si>
  <si>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</si>
  <si>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</si>
  <si>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</si>
  <si>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</si>
  <si>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</si>
  <si>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</si>
  <si>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</si>
  <si>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</si>
  <si>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</si>
  <si>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</si>
  <si>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</si>
  <si>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</si>
  <si>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</si>
  <si>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</si>
  <si>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</si>
  <si>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</si>
  <si>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</si>
  <si>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</si>
  <si>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</si>
  <si>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</si>
  <si>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</si>
  <si>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</si>
  <si>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</si>
  <si>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</si>
  <si>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</si>
  <si>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</si>
  <si>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</si>
  <si>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</si>
  <si>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</si>
  <si>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</si>
  <si>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</si>
  <si>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</si>
  <si>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</si>
  <si>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</si>
  <si>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</si>
  <si>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</si>
  <si>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</si>
  <si>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</si>
  <si>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</si>
  <si>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</si>
  <si>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</si>
  <si>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</si>
  <si>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</si>
  <si>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</si>
  <si>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</si>
  <si>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</si>
  <si>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</si>
  <si>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</si>
  <si>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</si>
  <si>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</si>
  <si>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</si>
  <si>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</si>
  <si>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</si>
  <si>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</si>
  <si>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</si>
  <si>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</si>
  <si>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</si>
  <si>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</si>
  <si>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</si>
  <si>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</si>
  <si>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</si>
  <si>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</si>
  <si>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</si>
  <si>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</si>
  <si>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</si>
  <si>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</si>
  <si>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</si>
  <si>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</si>
  <si>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</si>
  <si>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</si>
  <si>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</si>
  <si>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</si>
  <si>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</si>
  <si>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</si>
  <si>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</si>
  <si>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</si>
  <si>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</si>
  <si>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</si>
  <si>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</si>
  <si>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</si>
  <si>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</si>
  <si>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</si>
  <si>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</si>
  <si>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</si>
  <si>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</si>
  <si>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</si>
  <si>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</si>
  <si>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</si>
  <si>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</si>
  <si>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</si>
  <si>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</si>
  <si>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</si>
  <si>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</si>
  <si>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</si>
  <si>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</si>
  <si>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</si>
  <si>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</si>
  <si>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</si>
  <si>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</si>
  <si>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</si>
  <si>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</si>
  <si>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</si>
  <si>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</si>
  <si>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</si>
  <si>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</si>
  <si>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</si>
  <si>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</si>
  <si>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</si>
  <si>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</si>
  <si>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</si>
  <si>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</si>
  <si>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</si>
  <si>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</si>
  <si>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</si>
  <si>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</si>
  <si>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</si>
  <si>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</si>
  <si>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</si>
  <si>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</si>
  <si>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</si>
  <si>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</si>
  <si>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</si>
  <si>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</si>
  <si>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</si>
  <si>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</si>
  <si>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</si>
  <si>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</si>
  <si>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</si>
  <si>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</si>
  <si>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</si>
  <si>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</si>
  <si>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</si>
  <si>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</si>
  <si>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</si>
  <si>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</si>
  <si>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</si>
  <si>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</si>
  <si>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</si>
  <si>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</si>
  <si>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</si>
  <si>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</si>
  <si>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</si>
  <si>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</si>
  <si>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</si>
  <si>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</si>
  <si>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</si>
  <si>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</si>
  <si>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</si>
  <si>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</si>
  <si>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</si>
  <si>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</si>
  <si>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</si>
  <si>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</si>
  <si>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</si>
  <si>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</si>
  <si>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</si>
  <si>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</si>
  <si>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</si>
  <si>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</si>
  <si>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</si>
  <si>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</si>
  <si>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</si>
  <si>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</si>
  <si>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</si>
  <si>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</si>
  <si>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</si>
  <si>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</si>
  <si>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</si>
  <si>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</si>
  <si>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</si>
  <si>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</si>
  <si>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</si>
  <si>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</si>
  <si>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</si>
  <si>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</si>
  <si>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</si>
  <si>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</si>
  <si>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</si>
  <si>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</si>
  <si>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</si>
  <si>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</si>
  <si>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</si>
  <si>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</si>
  <si>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</si>
  <si>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</si>
  <si>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</si>
  <si>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</si>
  <si>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</si>
  <si>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</si>
  <si>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</si>
  <si>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</si>
  <si>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</si>
  <si>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</si>
  <si>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</si>
  <si>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</si>
  <si>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</si>
  <si>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</si>
  <si>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</si>
  <si>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</si>
  <si>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</si>
  <si>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</si>
  <si>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</si>
  <si>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</si>
  <si>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</si>
  <si>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</si>
  <si>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</si>
  <si>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</si>
  <si>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</si>
  <si>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</si>
  <si>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</si>
  <si>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</si>
  <si>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</si>
  <si>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</si>
  <si>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</si>
  <si>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</si>
  <si>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</si>
  <si>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</si>
  <si>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</si>
  <si>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</si>
  <si>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</si>
  <si>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</si>
  <si>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</si>
  <si>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</si>
  <si>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</si>
  <si>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</si>
  <si>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</si>
  <si>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</si>
  <si>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</si>
  <si>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</si>
  <si>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</si>
  <si>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</si>
  <si>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</si>
  <si>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</si>
  <si>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</si>
  <si>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</si>
  <si>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</si>
  <si>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</si>
  <si>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</si>
  <si>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</si>
  <si>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</si>
  <si>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</si>
  <si>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</si>
  <si>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</si>
  <si>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</si>
  <si>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</si>
  <si>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</si>
  <si>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</si>
  <si>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</si>
  <si>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</si>
  <si>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</si>
  <si>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</si>
  <si>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</si>
  <si>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</si>
  <si>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</si>
  <si>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</si>
  <si>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</si>
  <si>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</si>
  <si>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</si>
  <si>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</si>
  <si>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</si>
  <si>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</si>
  <si>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</si>
  <si>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</si>
  <si>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</si>
  <si>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</si>
  <si>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</si>
  <si>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</si>
  <si>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</si>
  <si>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</si>
  <si>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</si>
  <si>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</si>
  <si>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</si>
  <si>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</si>
  <si>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</si>
  <si>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</si>
  <si>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</si>
  <si>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</si>
  <si>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</si>
  <si>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</si>
  <si>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</si>
  <si>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</si>
  <si>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</si>
  <si>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</si>
  <si>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</si>
  <si>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</si>
  <si>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</si>
  <si>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</si>
  <si>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</si>
  <si>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</si>
  <si>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</si>
  <si>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</si>
  <si>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</si>
  <si>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</si>
  <si>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</si>
  <si>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</si>
  <si>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</si>
  <si>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</si>
  <si>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</si>
  <si>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</si>
  <si>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</si>
  <si>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</si>
  <si>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</si>
  <si>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</si>
  <si>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</si>
  <si>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</si>
  <si>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</si>
  <si>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</si>
  <si>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</si>
  <si>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</si>
  <si>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</si>
  <si>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</si>
  <si>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</si>
  <si>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</si>
  <si>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</si>
  <si>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</si>
  <si>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</si>
  <si>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</si>
  <si>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</si>
  <si>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</si>
  <si>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</si>
  <si>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</si>
  <si>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</si>
  <si>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</si>
  <si>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</si>
  <si>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</si>
  <si>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</si>
  <si>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</si>
  <si>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</si>
  <si>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</si>
  <si>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</si>
  <si>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</si>
  <si>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</si>
  <si>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</si>
  <si>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</si>
  <si>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</si>
  <si>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</si>
  <si>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</si>
  <si>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</si>
  <si>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</si>
  <si>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</si>
  <si>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</si>
  <si>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</si>
  <si>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</si>
  <si>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</si>
  <si>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</si>
  <si>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</si>
  <si>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</si>
  <si>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</si>
  <si>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</si>
  <si>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</si>
  <si>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</si>
  <si>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</si>
  <si>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</si>
  <si>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</si>
  <si>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</si>
  <si>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</si>
  <si>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</si>
  <si>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</si>
  <si>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</si>
  <si>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</si>
  <si>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</si>
  <si>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</si>
  <si>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</si>
  <si>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</si>
  <si>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</si>
  <si>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</si>
  <si>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</si>
  <si>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</si>
  <si>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</si>
  <si>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</si>
  <si>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</si>
  <si>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</si>
  <si>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</si>
  <si>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</si>
  <si>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</si>
  <si>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</si>
  <si>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</si>
  <si>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</si>
  <si>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</si>
  <si>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</si>
  <si>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</si>
  <si>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</si>
  <si>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</si>
  <si>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</si>
  <si>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</si>
  <si>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</si>
  <si>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</si>
  <si>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</si>
  <si>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</si>
  <si>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</si>
  <si>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</si>
  <si>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</si>
  <si>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</si>
  <si>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</si>
  <si>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</si>
  <si>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</si>
  <si>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</si>
  <si>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</si>
  <si>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</si>
  <si>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</si>
  <si>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</si>
  <si>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</si>
  <si>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</si>
  <si>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</si>
  <si>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</si>
  <si>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</si>
  <si>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</si>
  <si>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</si>
  <si>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</si>
  <si>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</si>
  <si>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</si>
  <si>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</si>
  <si>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</si>
  <si>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</si>
  <si>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</si>
  <si>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</si>
  <si>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</si>
  <si>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</si>
  <si>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</si>
  <si>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</si>
  <si>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</si>
  <si>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</si>
  <si>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</si>
  <si>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</si>
  <si>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</si>
  <si>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</si>
  <si>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</si>
  <si>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</si>
  <si>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</si>
  <si>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</si>
  <si>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</si>
  <si>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</si>
  <si>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</si>
  <si>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</si>
  <si>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</si>
  <si>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</si>
  <si>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</si>
  <si>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</si>
  <si>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</si>
  <si>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</si>
  <si>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</si>
  <si>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</si>
  <si>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</si>
  <si>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</si>
  <si>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</si>
  <si>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</si>
  <si>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</si>
  <si>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</si>
  <si>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</si>
  <si>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</si>
  <si>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</si>
  <si>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</si>
  <si>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</si>
  <si>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</si>
  <si>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</si>
  <si>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</si>
  <si>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</si>
  <si>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</si>
  <si>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</si>
  <si>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</si>
  <si>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</si>
  <si>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</si>
  <si>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</si>
  <si>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</si>
  <si>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</si>
  <si>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</si>
  <si>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</si>
  <si>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</si>
  <si>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</si>
  <si>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</si>
  <si>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</si>
  <si>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</si>
  <si>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</si>
  <si>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</si>
  <si>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</si>
  <si>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</si>
  <si>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</si>
  <si>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</si>
  <si>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</si>
  <si>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</si>
  <si>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</si>
  <si>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</si>
  <si>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</si>
  <si>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</si>
  <si>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</si>
  <si>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</si>
  <si>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</si>
  <si>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</si>
  <si>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</si>
  <si>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</si>
  <si>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</si>
  <si>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</si>
  <si>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</si>
  <si>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</si>
  <si>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</si>
  <si>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</si>
  <si>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</si>
  <si>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</si>
  <si>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</si>
  <si>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</si>
  <si>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</si>
  <si>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</si>
  <si>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</si>
  <si>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</si>
  <si>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</si>
  <si>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</si>
  <si>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</si>
  <si>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</si>
  <si>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</si>
  <si>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</si>
  <si>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</si>
  <si>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</si>
  <si>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</si>
  <si>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</si>
  <si>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</si>
  <si>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</si>
  <si>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</si>
  <si>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</si>
  <si>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</si>
  <si>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</si>
  <si>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</si>
  <si>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</si>
  <si>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</si>
  <si>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</si>
  <si>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</si>
  <si>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</si>
  <si>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</si>
  <si>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</si>
  <si>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</si>
  <si>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</si>
  <si>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</si>
  <si>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</si>
  <si>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</si>
  <si>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</si>
  <si>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</si>
  <si>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</si>
  <si>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</si>
  <si>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</si>
  <si>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</si>
  <si>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</si>
  <si>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</si>
  <si>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</si>
  <si>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</si>
  <si>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</si>
  <si>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</si>
  <si>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</si>
  <si>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</si>
  <si>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</si>
  <si>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</si>
  <si>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</si>
  <si>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</si>
  <si>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</si>
  <si>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</si>
  <si>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</si>
  <si>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</si>
  <si>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</si>
  <si>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</si>
  <si>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</si>
  <si>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</si>
  <si>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</si>
  <si>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</si>
  <si>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</si>
  <si>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</si>
  <si>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</si>
  <si>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</si>
  <si>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</si>
  <si>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</si>
  <si>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</si>
  <si>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</si>
  <si>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</si>
  <si>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</si>
  <si>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</si>
  <si>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</si>
  <si>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</si>
  <si>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</si>
  <si>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</si>
  <si>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</si>
  <si>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</si>
  <si>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</si>
  <si>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</si>
  <si>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</si>
  <si>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</si>
  <si>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</si>
  <si>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</si>
  <si>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</si>
  <si>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</si>
  <si>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</si>
  <si>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</si>
  <si>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</si>
  <si>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</si>
  <si>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</si>
  <si>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</si>
  <si>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</si>
  <si>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</si>
  <si>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</si>
  <si>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</si>
  <si>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</si>
  <si>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</si>
  <si>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</si>
  <si>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</si>
  <si>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</si>
  <si>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</si>
  <si>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</si>
  <si>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</si>
  <si>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</si>
  <si>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</si>
  <si>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</si>
  <si>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</si>
  <si>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</si>
  <si>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</si>
  <si>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</si>
  <si>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</si>
  <si>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</si>
  <si>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</si>
  <si>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</si>
  <si>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</si>
  <si>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</si>
  <si>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</si>
  <si>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</si>
  <si>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</si>
  <si>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</si>
  <si>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</si>
  <si>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</si>
  <si>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</si>
  <si>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</si>
  <si>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</si>
  <si>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</si>
  <si>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</si>
  <si>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</si>
  <si>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</si>
  <si>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</si>
  <si>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</si>
  <si>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</si>
  <si>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</si>
  <si>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</si>
  <si>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</si>
  <si>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</si>
  <si>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</si>
  <si>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</si>
  <si>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</si>
  <si>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</si>
  <si>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</si>
  <si>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</si>
  <si>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</si>
  <si>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</si>
  <si>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</si>
  <si>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</si>
  <si>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</si>
  <si>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</si>
  <si>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</si>
  <si>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</si>
  <si>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</si>
  <si>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</si>
  <si>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</si>
  <si>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</si>
  <si>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</si>
  <si>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</si>
  <si>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</si>
  <si>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</si>
  <si>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</si>
  <si>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</si>
  <si>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</si>
  <si>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</si>
  <si>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</si>
  <si>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</si>
  <si>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</si>
  <si>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</si>
  <si>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</si>
  <si>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</si>
  <si>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</si>
  <si>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</si>
  <si>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</si>
  <si>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</si>
  <si>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</si>
  <si>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</si>
  <si>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</si>
  <si>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</si>
  <si>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</si>
  <si>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</si>
  <si>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</si>
  <si>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</si>
  <si>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</si>
  <si>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</si>
  <si>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</si>
  <si>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</si>
  <si>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</si>
  <si>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</si>
  <si>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</si>
  <si>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</si>
  <si>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</si>
  <si>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</si>
  <si>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</si>
  <si>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</si>
  <si>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</si>
  <si>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</si>
  <si>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</si>
  <si>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</si>
  <si>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</si>
  <si>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</si>
  <si>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</si>
  <si>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</si>
  <si>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</si>
  <si>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</si>
  <si>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</si>
  <si>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</si>
  <si>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</si>
  <si>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</si>
  <si>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</si>
  <si>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</si>
  <si>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</si>
  <si>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</si>
  <si>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</si>
  <si>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</si>
  <si>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</si>
  <si>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</si>
  <si>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</si>
  <si>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</si>
  <si>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</si>
  <si>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</si>
  <si>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</si>
  <si>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</si>
  <si>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</si>
  <si>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</si>
  <si>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</si>
  <si>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</si>
  <si>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</si>
  <si>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</si>
  <si>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</si>
  <si>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</si>
  <si>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</si>
  <si>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</si>
  <si>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</si>
  <si>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</si>
  <si>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</si>
  <si>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</si>
  <si>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</si>
  <si>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</si>
  <si>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</si>
  <si>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</si>
  <si>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</si>
  <si>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</si>
  <si>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</si>
  <si>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</si>
  <si>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</si>
  <si>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</si>
  <si>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</si>
  <si>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</si>
  <si>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</si>
  <si>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</si>
  <si>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</si>
  <si>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</si>
  <si>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</si>
  <si>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</si>
  <si>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</si>
  <si>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</si>
  <si>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</si>
  <si>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</si>
  <si>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</si>
  <si>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</si>
  <si>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</si>
  <si>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</si>
  <si>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</si>
  <si>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</si>
  <si>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</si>
  <si>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</si>
  <si>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</si>
  <si>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</si>
  <si>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</si>
  <si>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</si>
  <si>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</si>
  <si>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</si>
  <si>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</si>
  <si>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</si>
  <si>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</si>
  <si>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</si>
  <si>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</si>
  <si>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</si>
  <si>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</si>
  <si>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</si>
  <si>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</si>
  <si>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</si>
  <si>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</si>
  <si>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</si>
  <si>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</si>
  <si>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</si>
  <si>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</si>
  <si>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</si>
  <si>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</si>
  <si>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</si>
  <si>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</si>
  <si>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</si>
  <si>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</si>
  <si>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</si>
  <si>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</si>
  <si>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</si>
  <si>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</si>
  <si>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</si>
  <si>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</si>
  <si>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</si>
  <si>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</si>
  <si>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</si>
  <si>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</si>
  <si>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</si>
  <si>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</si>
  <si>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</si>
  <si>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</si>
  <si>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</si>
  <si>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</si>
  <si>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</si>
  <si>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</si>
  <si>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</si>
  <si>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</si>
  <si>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</si>
  <si>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</si>
  <si>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</si>
  <si>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</si>
  <si>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</si>
  <si>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</si>
  <si>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</si>
  <si>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</si>
  <si>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</si>
  <si>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</si>
  <si>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</si>
  <si>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</si>
  <si>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</si>
  <si>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</si>
  <si>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</si>
  <si>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</si>
  <si>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</si>
  <si>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</si>
  <si>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</si>
  <si>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</si>
  <si>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</si>
  <si>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</si>
  <si>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</si>
  <si>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</si>
  <si>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</si>
  <si>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</si>
  <si>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</si>
  <si>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</si>
  <si>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</si>
  <si>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</si>
  <si>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</si>
  <si>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</si>
  <si>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</si>
  <si>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</si>
  <si>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</si>
  <si>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</si>
  <si>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</si>
  <si>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</si>
  <si>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</si>
  <si>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</si>
  <si>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</si>
  <si>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</si>
  <si>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</si>
  <si>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</si>
  <si>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</si>
  <si>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</si>
  <si>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</si>
  <si>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</si>
  <si>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</si>
  <si>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</si>
  <si>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</si>
  <si>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</si>
  <si>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</si>
  <si>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</si>
  <si>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</si>
  <si>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</si>
  <si>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</si>
  <si>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</si>
  <si>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</si>
  <si>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</si>
  <si>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</si>
  <si>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</si>
  <si>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</si>
  <si>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</si>
  <si>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</si>
  <si>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</si>
  <si>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</si>
  <si>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</si>
  <si>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</si>
  <si>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</si>
  <si>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</si>
  <si>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</si>
  <si>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</si>
  <si>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</si>
  <si>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</si>
  <si>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</si>
  <si>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</si>
  <si>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</si>
  <si>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</si>
  <si>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</si>
  <si>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</si>
  <si>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</si>
  <si>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</si>
  <si>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</si>
  <si>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</si>
  <si>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</si>
  <si>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</si>
  <si>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</si>
  <si>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</si>
  <si>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</si>
  <si>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</si>
  <si>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</si>
  <si>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</si>
  <si>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</si>
  <si>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</si>
  <si>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</si>
  <si>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</si>
  <si>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</si>
  <si>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</si>
  <si>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</si>
  <si>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</si>
  <si>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</si>
  <si>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</si>
  <si>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</si>
  <si>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</si>
  <si>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</si>
  <si>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</si>
  <si>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</si>
  <si>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</si>
  <si>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</si>
  <si>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</si>
  <si>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</si>
  <si>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</si>
  <si>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</si>
  <si>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</si>
  <si>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</si>
  <si>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</si>
  <si>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</si>
  <si>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</si>
  <si>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</si>
  <si>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</si>
  <si>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</si>
  <si>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</si>
  <si>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</si>
  <si>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</si>
  <si>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</si>
  <si>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</si>
  <si>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</si>
  <si>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</si>
  <si>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</si>
  <si>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</si>
  <si>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</si>
  <si>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</si>
  <si>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</si>
  <si>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</si>
  <si>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</si>
  <si>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</si>
  <si>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</si>
  <si>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</si>
  <si>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</si>
  <si>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</si>
  <si>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</si>
  <si>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</si>
  <si>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</si>
  <si>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</si>
  <si>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</si>
  <si>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</si>
  <si>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</si>
  <si>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</si>
  <si>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</si>
  <si>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</si>
  <si>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</si>
  <si>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</si>
  <si>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</si>
  <si>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</si>
  <si>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</si>
  <si>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</si>
  <si>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</si>
  <si>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</si>
  <si>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</si>
  <si>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</si>
  <si>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</si>
  <si>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</si>
  <si>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</si>
  <si>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</si>
  <si>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</si>
  <si>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</si>
  <si>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</si>
  <si>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</si>
  <si>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</si>
  <si>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</si>
  <si>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</si>
  <si>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</si>
  <si>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</si>
  <si>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</si>
  <si>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</si>
  <si>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</si>
  <si>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</si>
  <si>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</si>
  <si>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</si>
  <si>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</si>
  <si>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</si>
  <si>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</si>
  <si>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</si>
  <si>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</si>
  <si>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</si>
  <si>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</si>
  <si>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</si>
  <si>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</si>
  <si>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</si>
  <si>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</si>
  <si>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</si>
  <si>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</si>
  <si>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</si>
  <si>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</si>
  <si>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</si>
  <si>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</si>
  <si>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</si>
  <si>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</si>
  <si>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</si>
  <si>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</si>
  <si>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</si>
  <si>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</si>
  <si>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</si>
  <si>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</si>
  <si>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</si>
  <si>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</si>
  <si>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</si>
  <si>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</si>
  <si>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</si>
  <si>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</si>
  <si>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</si>
  <si>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</si>
  <si>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</si>
  <si>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</si>
  <si>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</si>
  <si>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</si>
  <si>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</si>
  <si>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</si>
  <si>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</si>
  <si>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</si>
  <si>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</si>
  <si>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</si>
  <si>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</si>
  <si>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</si>
  <si>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</si>
  <si>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</si>
  <si>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</si>
  <si>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</si>
  <si>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</si>
  <si>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</si>
  <si>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</si>
  <si>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</si>
  <si>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</si>
  <si>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</si>
  <si>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</si>
  <si>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</si>
  <si>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</si>
  <si>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</si>
  <si>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</si>
  <si>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</si>
  <si>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</si>
  <si>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</si>
  <si>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</si>
  <si>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</si>
  <si>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</si>
  <si>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</si>
  <si>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</si>
  <si>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</si>
  <si>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</si>
  <si>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</si>
  <si>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</si>
  <si>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</si>
  <si>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</si>
  <si>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</si>
  <si>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</si>
  <si>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</si>
  <si>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</si>
  <si>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</si>
  <si>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</si>
  <si>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</si>
  <si>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</si>
  <si>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</si>
  <si>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</si>
  <si>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</si>
  <si>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</si>
  <si>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</si>
  <si>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</si>
  <si>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</si>
  <si>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</si>
  <si>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</si>
  <si>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</si>
  <si>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</si>
  <si>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</si>
  <si>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</si>
  <si>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</si>
  <si>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</si>
  <si>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</si>
  <si>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</si>
  <si>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</si>
  <si>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</si>
  <si>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</si>
  <si>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</si>
  <si>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</si>
  <si>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</si>
  <si>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</si>
  <si>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</si>
  <si>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</si>
  <si>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</si>
  <si>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</si>
  <si>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</si>
  <si>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</si>
  <si>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</si>
  <si>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</si>
  <si>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</si>
  <si>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</si>
  <si>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</si>
  <si>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</si>
  <si>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</si>
  <si>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</si>
  <si>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</si>
  <si>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</si>
  <si>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</si>
  <si>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</si>
  <si>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</si>
  <si>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</si>
  <si>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</si>
  <si>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</si>
  <si>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</si>
  <si>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</si>
  <si>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</si>
  <si>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</si>
  <si>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</si>
  <si>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</si>
  <si>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</si>
  <si>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</si>
  <si>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</si>
  <si>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</si>
  <si>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</si>
  <si>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</si>
  <si>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</si>
  <si>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</si>
  <si>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</si>
  <si>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</si>
  <si>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</si>
  <si>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</si>
  <si>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</si>
  <si>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</si>
  <si>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</si>
  <si>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</si>
  <si>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</si>
  <si>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</si>
  <si>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</si>
  <si>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</si>
  <si>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</si>
  <si>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</si>
  <si>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</si>
  <si>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</si>
  <si>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</si>
  <si>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</si>
  <si>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</si>
  <si>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</si>
  <si>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</si>
  <si>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</si>
  <si>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</si>
  <si>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</si>
  <si>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</si>
  <si>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</si>
  <si>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</si>
  <si>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</si>
  <si>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</si>
  <si>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</si>
  <si>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</si>
  <si>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</si>
  <si>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</si>
  <si>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</si>
  <si>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</si>
  <si>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</si>
  <si>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</si>
  <si>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</si>
  <si>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</si>
  <si>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</si>
  <si>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</si>
  <si>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</si>
  <si>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</si>
  <si>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</si>
  <si>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</si>
  <si>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</si>
  <si>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</si>
  <si>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</si>
  <si>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</si>
  <si>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</si>
  <si>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</si>
  <si>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</si>
  <si>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</si>
  <si>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</si>
  <si>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</si>
  <si>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</si>
  <si>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</si>
  <si>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</si>
  <si>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</si>
  <si>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</si>
  <si>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</si>
  <si>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</si>
  <si>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</si>
  <si>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</si>
  <si>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</si>
  <si>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</si>
  <si>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</si>
  <si>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</si>
  <si>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</si>
  <si>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</si>
  <si>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</si>
  <si>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</si>
  <si>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</si>
  <si>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</si>
  <si>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</si>
  <si>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</si>
  <si>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</si>
  <si>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</si>
  <si>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</si>
  <si>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</si>
  <si>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</si>
  <si>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</si>
  <si>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</si>
  <si>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</si>
  <si>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</si>
  <si>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</si>
  <si>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</si>
  <si>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</si>
  <si>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</si>
  <si>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</si>
  <si>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</si>
  <si>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</si>
  <si>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</si>
  <si>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</si>
  <si>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</si>
  <si>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</si>
  <si>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</si>
  <si>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</si>
  <si>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</si>
  <si>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</si>
  <si>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</si>
  <si>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</si>
  <si>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</si>
  <si>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</si>
  <si>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</si>
  <si>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</si>
  <si>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</si>
  <si>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</si>
  <si>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</si>
  <si>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</si>
  <si>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</si>
  <si>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</si>
  <si>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</si>
  <si>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</si>
  <si>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</si>
  <si>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</si>
  <si>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</si>
  <si>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</si>
  <si>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</si>
  <si>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</si>
  <si>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</si>
  <si>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</si>
  <si>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</si>
  <si>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</si>
  <si>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</si>
  <si>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</si>
  <si>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</si>
  <si>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</si>
  <si>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</si>
  <si>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</si>
  <si>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</si>
  <si>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</si>
  <si>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</si>
  <si>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</si>
  <si>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</si>
  <si>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</si>
  <si>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</si>
  <si>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</si>
  <si>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</si>
  <si>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</si>
  <si>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</si>
  <si>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</si>
  <si>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</si>
  <si>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</si>
  <si>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</si>
  <si>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</si>
  <si>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</si>
  <si>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</si>
  <si>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</si>
  <si>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</si>
  <si>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</si>
  <si>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</si>
  <si>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</si>
  <si>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</si>
  <si>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</si>
  <si>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</si>
  <si>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</si>
  <si>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</si>
  <si>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</si>
  <si>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</si>
  <si>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</si>
  <si>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</si>
  <si>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</si>
  <si>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</si>
  <si>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</si>
  <si>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</si>
  <si>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</si>
  <si>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</si>
  <si>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</si>
  <si>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</si>
  <si>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</si>
  <si>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</si>
  <si>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</si>
  <si>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</si>
  <si>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</si>
  <si>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</si>
  <si>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</si>
  <si>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</si>
  <si>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</si>
  <si>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</si>
  <si>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</si>
  <si>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</si>
  <si>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</si>
  <si>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</si>
  <si>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</si>
  <si>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</si>
  <si>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</si>
  <si>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</si>
  <si>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</si>
  <si>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</si>
  <si>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</si>
  <si>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</si>
  <si>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</si>
  <si>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</si>
  <si>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</si>
  <si>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</si>
  <si>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</si>
  <si>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</si>
  <si>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</si>
  <si>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</si>
  <si>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</si>
  <si>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</si>
  <si>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</si>
  <si>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</si>
  <si>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</si>
  <si>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</si>
  <si>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</si>
  <si>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</si>
  <si>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</si>
  <si>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</si>
  <si>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</si>
  <si>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</si>
  <si>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</si>
  <si>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</si>
  <si>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</si>
  <si>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</si>
  <si>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</si>
  <si>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</si>
  <si>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</si>
  <si>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</si>
  <si>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</si>
  <si>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</si>
  <si>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</si>
  <si>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</si>
  <si>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</si>
  <si>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</si>
  <si>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</si>
  <si>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</si>
  <si>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</si>
  <si>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</si>
  <si>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</si>
  <si>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</si>
  <si>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</si>
  <si>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</si>
  <si>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</si>
  <si>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</si>
  <si>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</si>
  <si>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</si>
  <si>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</si>
  <si>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</si>
  <si>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</si>
  <si>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</si>
  <si>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</si>
  <si>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</si>
  <si>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</si>
  <si>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</si>
  <si>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</si>
  <si>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</si>
  <si>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</si>
  <si>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</si>
  <si>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</si>
  <si>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</si>
  <si>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</si>
  <si>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</si>
  <si>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</si>
  <si>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</si>
  <si>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</si>
  <si>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</si>
  <si>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</si>
  <si>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</si>
  <si>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</si>
  <si>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</si>
  <si>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</si>
  <si>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</si>
  <si>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</si>
  <si>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</si>
  <si>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</si>
  <si>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</si>
  <si>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</si>
  <si>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</si>
  <si>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</si>
  <si>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</si>
  <si>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</si>
  <si>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</si>
  <si>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</si>
  <si>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</si>
  <si>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</si>
  <si>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</si>
  <si>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</si>
  <si>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</si>
  <si>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</si>
  <si>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</si>
  <si>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</si>
  <si>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</si>
  <si>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</si>
  <si>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</si>
  <si>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</si>
  <si>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</si>
  <si>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</si>
  <si>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</si>
  <si>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</si>
  <si>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</si>
  <si>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</si>
  <si>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</si>
  <si>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</si>
  <si>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</si>
  <si>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</si>
  <si>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</si>
  <si>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</si>
  <si>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</si>
  <si>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</si>
  <si>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</si>
  <si>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</si>
  <si>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</si>
  <si>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</si>
  <si>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</si>
  <si>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</si>
  <si>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</si>
  <si>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</si>
  <si>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</si>
  <si>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</si>
  <si>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</si>
  <si>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</si>
  <si>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</si>
  <si>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</si>
  <si>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</si>
  <si>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</si>
  <si>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</si>
  <si>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</si>
  <si>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</si>
  <si>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</si>
  <si>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</si>
  <si>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</si>
  <si>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</si>
  <si>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</si>
  <si>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</si>
  <si>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</si>
  <si>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</si>
  <si>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</si>
  <si>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</si>
  <si>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</si>
  <si>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</si>
  <si>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</si>
  <si>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</si>
  <si>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</si>
  <si>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</si>
  <si>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</si>
  <si>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</si>
  <si>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</si>
  <si>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</si>
  <si>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</si>
  <si>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</si>
  <si>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</si>
  <si>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</si>
  <si>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</si>
  <si>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</si>
  <si>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</si>
  <si>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</si>
  <si>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</si>
  <si>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</si>
  <si>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</si>
  <si>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</si>
  <si>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</si>
  <si>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</si>
  <si>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</si>
  <si>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</si>
  <si>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</si>
  <si>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</si>
  <si>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</si>
  <si>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</si>
  <si>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</si>
  <si>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</si>
  <si>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</si>
  <si>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</si>
  <si>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</si>
  <si>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</si>
  <si>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</si>
  <si>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</si>
  <si>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</si>
  <si>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</si>
  <si>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</si>
  <si>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</si>
  <si>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</si>
  <si>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</si>
  <si>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</si>
  <si>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</si>
  <si>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</si>
  <si>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</si>
  <si>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</si>
  <si>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</si>
  <si>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</si>
  <si>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</si>
  <si>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</si>
  <si>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</si>
  <si>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</si>
  <si>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</si>
  <si>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</si>
  <si>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</si>
  <si>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</si>
  <si>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</si>
  <si>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</si>
  <si>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</si>
  <si>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</si>
  <si>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</si>
  <si>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</si>
  <si>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</si>
  <si>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</si>
  <si>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</si>
  <si>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</si>
  <si>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</si>
  <si>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</si>
  <si>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</si>
  <si>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</si>
  <si>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</si>
  <si>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</si>
  <si>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</si>
  <si>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</si>
  <si>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</si>
  <si>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</si>
  <si>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</si>
  <si>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</si>
  <si>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</si>
  <si>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</si>
  <si>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</si>
  <si>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</si>
  <si>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</si>
  <si>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</si>
  <si>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</si>
  <si>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</si>
  <si>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</si>
  <si>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</si>
  <si>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</si>
  <si>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</si>
  <si>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</si>
  <si>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</si>
  <si>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</si>
  <si>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</si>
  <si>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</si>
  <si>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</si>
  <si>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</si>
  <si>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</si>
  <si>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</si>
  <si>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</si>
  <si>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</si>
  <si>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</si>
  <si>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</si>
  <si>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</si>
  <si>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</si>
  <si>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</si>
  <si>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</si>
  <si>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</si>
  <si>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</si>
  <si>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</si>
  <si>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</si>
  <si>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</si>
  <si>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</si>
  <si>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</si>
  <si>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</si>
  <si>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</si>
  <si>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</si>
  <si>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</si>
  <si>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</si>
  <si>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</si>
  <si>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</si>
  <si>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</si>
  <si>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</si>
  <si>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</si>
  <si>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</si>
  <si>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</si>
  <si>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</si>
  <si>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</si>
  <si>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</si>
  <si>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</si>
  <si>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</si>
  <si>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</si>
  <si>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</si>
  <si>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</si>
  <si>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</si>
  <si>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</si>
  <si>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</si>
  <si>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</si>
  <si>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</si>
  <si>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</si>
  <si>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</si>
  <si>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</si>
  <si>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</si>
  <si>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</si>
  <si>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</si>
  <si>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</si>
  <si>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</si>
  <si>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</si>
  <si>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</si>
  <si>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</si>
  <si>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</si>
  <si>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</si>
  <si>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</si>
  <si>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</si>
  <si>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</si>
  <si>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</si>
  <si>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</si>
  <si>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</si>
  <si>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</si>
  <si>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</si>
  <si>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</si>
  <si>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</si>
  <si>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</si>
  <si>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</si>
  <si>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</si>
  <si>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</si>
  <si>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</si>
  <si>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</si>
  <si>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</si>
  <si>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</si>
  <si>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</si>
  <si>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</si>
  <si>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</si>
  <si>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</si>
  <si>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</si>
  <si>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</si>
  <si>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</si>
  <si>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</si>
  <si>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</si>
  <si>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</si>
  <si>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</si>
  <si>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</si>
  <si>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</si>
  <si>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</si>
  <si>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</si>
  <si>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</si>
  <si>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</si>
  <si>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</si>
  <si>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</si>
  <si>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</si>
  <si>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</si>
  <si>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</si>
  <si>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</si>
  <si>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</si>
  <si>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</si>
  <si>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</si>
  <si>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</si>
  <si>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</si>
  <si>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</si>
  <si>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</si>
  <si>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</si>
  <si>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</si>
  <si>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</si>
  <si>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</si>
  <si>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</si>
  <si>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</si>
  <si>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</si>
  <si>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</si>
  <si>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</si>
  <si>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</si>
  <si>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</si>
  <si>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</si>
  <si>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</si>
  <si>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</si>
  <si>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</si>
  <si>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</si>
  <si>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</si>
  <si>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</si>
  <si>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</si>
  <si>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</si>
  <si>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</si>
  <si>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</si>
  <si>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</si>
  <si>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</si>
  <si>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</si>
  <si>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</si>
  <si>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</si>
  <si>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</si>
  <si>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</si>
  <si>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</si>
  <si>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</si>
  <si>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</si>
  <si>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</si>
  <si>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</si>
  <si>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</si>
  <si>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</si>
  <si>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</si>
  <si>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</si>
  <si>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</si>
  <si>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</si>
  <si>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</si>
  <si>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</si>
  <si>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</si>
  <si>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</si>
  <si>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</si>
  <si>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</si>
  <si>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</si>
  <si>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</si>
  <si>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</si>
  <si>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</si>
  <si>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</si>
  <si>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</si>
  <si>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</si>
  <si>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</si>
  <si>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</si>
  <si>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</si>
  <si>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</si>
  <si>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</si>
  <si>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</si>
  <si>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</si>
  <si>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</si>
  <si>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</si>
  <si>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</si>
  <si>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</si>
  <si>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</si>
  <si>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</si>
  <si>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</si>
  <si>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</si>
  <si>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</si>
  <si>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</si>
  <si>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</si>
  <si>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</si>
  <si>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</si>
  <si>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</si>
  <si>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</si>
  <si>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</si>
  <si>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</si>
  <si>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</si>
  <si>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</si>
  <si>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</si>
  <si>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</si>
  <si>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</si>
  <si>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</si>
  <si>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</si>
  <si>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</si>
  <si>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</si>
  <si>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</si>
  <si>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</si>
  <si>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</si>
  <si>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</si>
  <si>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</si>
  <si>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</si>
  <si>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</si>
  <si>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</si>
  <si>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</si>
  <si>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</si>
  <si>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</si>
  <si>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</si>
  <si>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</si>
  <si>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</si>
  <si>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</si>
  <si>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</si>
  <si>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</si>
  <si>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</si>
  <si>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</si>
  <si>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</si>
  <si>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</si>
  <si>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</si>
  <si>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</si>
  <si>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</si>
  <si>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</si>
  <si>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</si>
  <si>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</si>
  <si>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</si>
  <si>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</si>
  <si>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</si>
  <si>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</si>
  <si>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</si>
  <si>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</si>
  <si>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</si>
  <si>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</si>
  <si>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</si>
  <si>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</si>
  <si>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</si>
  <si>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</si>
  <si>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</si>
  <si>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</si>
  <si>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</si>
  <si>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</si>
  <si>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</si>
  <si>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</si>
  <si>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</si>
  <si>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</si>
  <si>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</si>
  <si>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</si>
  <si>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</si>
  <si>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</si>
  <si>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</si>
  <si>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</si>
  <si>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</si>
  <si>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</si>
  <si>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</si>
  <si>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</si>
  <si>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</si>
  <si>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</si>
  <si>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</si>
  <si>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</si>
  <si>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</si>
  <si>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</si>
  <si>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</si>
  <si>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</si>
  <si>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</si>
  <si>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</si>
  <si>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</si>
  <si>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</si>
  <si>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</si>
  <si>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</si>
  <si>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</si>
  <si>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</si>
  <si>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</si>
  <si>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</si>
  <si>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</si>
  <si>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</si>
  <si>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</si>
  <si>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</si>
  <si>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</si>
  <si>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</si>
  <si>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</si>
  <si>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</si>
  <si>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</si>
  <si>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</si>
  <si>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</si>
  <si>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</si>
  <si>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</si>
  <si>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</si>
  <si>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</si>
  <si>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</si>
  <si>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</si>
  <si>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</si>
  <si>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</si>
  <si>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</si>
  <si>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</si>
  <si>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</si>
  <si>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</si>
  <si>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</si>
  <si>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</si>
  <si>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</si>
  <si>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</si>
  <si>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</si>
  <si>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</si>
  <si>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</si>
  <si>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</si>
  <si>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</si>
  <si>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</si>
  <si>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</si>
  <si>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</si>
  <si>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</si>
  <si>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</si>
  <si>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</si>
  <si>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</si>
  <si>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</si>
  <si>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</si>
  <si>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</si>
  <si>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</si>
  <si>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</si>
  <si>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</si>
  <si>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</si>
  <si>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</si>
  <si>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</si>
  <si>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</si>
  <si>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</si>
  <si>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</si>
  <si>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</si>
  <si>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</si>
  <si>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</si>
  <si>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</si>
  <si>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</si>
  <si>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</si>
  <si>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</si>
  <si>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</si>
  <si>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</si>
  <si>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</si>
  <si>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</si>
  <si>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</si>
  <si>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</si>
  <si>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</si>
  <si>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</si>
  <si>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</si>
  <si>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</si>
  <si>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</si>
  <si>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</si>
  <si>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</si>
  <si>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</si>
  <si>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</si>
  <si>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</si>
  <si>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</si>
  <si>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</si>
  <si>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</si>
  <si>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</si>
  <si>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</si>
  <si>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</si>
  <si>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</si>
  <si>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</si>
  <si>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</si>
  <si>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</si>
  <si>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</si>
  <si>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</si>
  <si>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</si>
  <si>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</si>
  <si>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</si>
  <si>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</si>
  <si>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</si>
  <si>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</si>
  <si>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</si>
  <si>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</si>
  <si>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</si>
  <si>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</si>
  <si>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</si>
  <si>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</si>
  <si>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</si>
  <si>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</si>
  <si>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</si>
  <si>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</si>
  <si>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</si>
  <si>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</si>
  <si>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</si>
  <si>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</si>
  <si>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</si>
  <si>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</si>
  <si>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</si>
  <si>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</si>
  <si>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</si>
  <si>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</si>
  <si>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</si>
  <si>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</si>
  <si>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</si>
  <si>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</si>
  <si>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</si>
  <si>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</si>
  <si>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</si>
  <si>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</si>
  <si>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</si>
  <si>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</si>
  <si>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</si>
  <si>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</si>
  <si>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</si>
  <si>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</si>
  <si>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</si>
  <si>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</si>
  <si>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</si>
  <si>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</si>
  <si>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</si>
  <si>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</si>
  <si>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</si>
  <si>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</si>
  <si>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</si>
  <si>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</si>
  <si>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</si>
  <si>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</si>
  <si>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</si>
  <si>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</si>
  <si>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</si>
  <si>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</si>
  <si>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</si>
  <si>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</si>
  <si>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</si>
  <si>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</si>
  <si>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</si>
  <si>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</si>
  <si>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</si>
  <si>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</si>
  <si>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</si>
  <si>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</si>
  <si>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</si>
  <si>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</si>
  <si>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</si>
  <si>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</si>
  <si>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</si>
  <si>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</si>
  <si>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</si>
  <si>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</si>
  <si>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</si>
  <si>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</si>
  <si>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</si>
  <si>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</si>
  <si>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</si>
  <si>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</si>
  <si>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</si>
  <si>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</si>
  <si>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</si>
  <si>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</si>
  <si>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</si>
  <si>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</si>
  <si>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</si>
  <si>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</si>
  <si>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</si>
  <si>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</si>
  <si>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</si>
  <si>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</si>
  <si>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</si>
  <si>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</si>
  <si>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</si>
  <si>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</si>
  <si>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</si>
  <si>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</si>
  <si>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</si>
  <si>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</si>
  <si>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</si>
  <si>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</si>
  <si>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</si>
  <si>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</si>
  <si>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</si>
  <si>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</si>
  <si>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</si>
  <si>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</si>
  <si>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</si>
  <si>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</si>
  <si>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</si>
  <si>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</si>
  <si>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</si>
  <si>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</si>
  <si>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</si>
  <si>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</si>
  <si>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</si>
  <si>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</si>
  <si>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</si>
  <si>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</si>
  <si>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</si>
  <si>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</si>
  <si>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</si>
  <si>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</si>
  <si>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</si>
  <si>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</si>
  <si>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</si>
  <si>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</si>
  <si>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</si>
  <si>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</si>
  <si>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</si>
  <si>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</si>
  <si>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</si>
  <si>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</si>
  <si>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</si>
  <si>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</si>
  <si>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</si>
  <si>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</si>
  <si>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</si>
  <si>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</si>
  <si>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</si>
  <si>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</si>
  <si>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</si>
  <si>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</si>
  <si>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</si>
  <si>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</si>
  <si>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</si>
  <si>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</si>
  <si>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</si>
  <si>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</si>
  <si>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</si>
  <si>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</si>
  <si>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</si>
  <si>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</si>
  <si>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</si>
  <si>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</si>
  <si>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</si>
  <si>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</si>
  <si>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</si>
  <si>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</si>
  <si>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</si>
  <si>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</si>
  <si>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</si>
  <si>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</si>
  <si>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</si>
  <si>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</si>
  <si>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</si>
  <si>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</si>
  <si>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</si>
  <si>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</si>
  <si>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</si>
  <si>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</si>
  <si>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</si>
  <si>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</si>
  <si>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</si>
  <si>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</si>
  <si>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</si>
  <si>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</si>
  <si>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</si>
  <si>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</si>
  <si>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</si>
  <si>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</si>
  <si>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</si>
  <si>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</si>
  <si>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</si>
  <si>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</si>
  <si>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</si>
  <si>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</si>
  <si>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</si>
  <si>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</si>
  <si>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</si>
  <si>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</si>
  <si>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</si>
  <si>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</si>
  <si>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</si>
  <si>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</si>
  <si>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</si>
  <si>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</si>
  <si>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</si>
  <si>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</si>
  <si>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</si>
  <si>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</si>
  <si>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</si>
  <si>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</si>
  <si>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</si>
  <si>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</si>
  <si>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</si>
  <si>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</si>
  <si>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</si>
  <si>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</si>
  <si>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</si>
  <si>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</si>
  <si>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</si>
  <si>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</si>
  <si>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</si>
  <si>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</si>
  <si>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</si>
  <si>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</si>
  <si>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</si>
  <si>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</si>
  <si>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</si>
  <si>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</si>
  <si>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</si>
  <si>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</si>
  <si>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</si>
  <si>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</si>
  <si>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</si>
  <si>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</si>
  <si>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</si>
  <si>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</si>
  <si>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</si>
  <si>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</si>
  <si>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</si>
  <si>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</si>
  <si>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</si>
  <si>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</si>
  <si>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</si>
  <si>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</si>
  <si>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</si>
  <si>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</si>
  <si>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</si>
  <si>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</si>
  <si>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</si>
  <si>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</si>
  <si>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</si>
  <si>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</si>
  <si>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</si>
  <si>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</si>
  <si>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</si>
  <si>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</si>
  <si>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</si>
  <si>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</si>
  <si>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</si>
  <si>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</si>
  <si>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</si>
  <si>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</si>
  <si>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</si>
  <si>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</si>
  <si>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</si>
  <si>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</si>
  <si>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</si>
  <si>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</si>
  <si>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</si>
  <si>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</si>
  <si>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</si>
  <si>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</si>
  <si>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</si>
  <si>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</si>
  <si>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</si>
  <si>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</si>
  <si>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</si>
  <si>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</si>
  <si>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</si>
  <si>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</si>
  <si>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</si>
  <si>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</si>
  <si>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</si>
  <si>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</si>
  <si>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</si>
  <si>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</si>
  <si>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</si>
  <si>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</si>
  <si>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</si>
  <si>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</si>
  <si>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</si>
  <si>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</si>
  <si>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</si>
  <si>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</si>
  <si>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</si>
  <si>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</si>
  <si>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</si>
  <si>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</si>
  <si>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</si>
  <si>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</si>
  <si>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</si>
  <si>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</si>
  <si>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</si>
  <si>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</si>
  <si>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</si>
  <si>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</si>
  <si>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</si>
  <si>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</si>
  <si>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</si>
  <si>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</si>
  <si>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</si>
  <si>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</si>
  <si>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</si>
  <si>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</si>
  <si>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</si>
  <si>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</si>
  <si>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</si>
  <si>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</si>
  <si>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</si>
  <si>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</si>
  <si>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</si>
  <si>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</si>
  <si>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</si>
  <si>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</si>
  <si>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</si>
  <si>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</si>
  <si>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</si>
  <si>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</si>
  <si>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</si>
  <si>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</si>
  <si>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</si>
  <si>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</si>
  <si>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</si>
  <si>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</si>
  <si>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</si>
  <si>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</si>
  <si>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</si>
  <si>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</si>
  <si>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</si>
  <si>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</si>
  <si>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</si>
  <si>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</si>
  <si>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</si>
  <si>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</si>
  <si>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</si>
  <si>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</si>
  <si>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</si>
  <si>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</si>
  <si>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</si>
  <si>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</si>
  <si>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</si>
  <si>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</si>
  <si>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</si>
  <si>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</si>
  <si>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</si>
  <si>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</si>
  <si>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</si>
  <si>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</si>
  <si>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</si>
  <si>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</si>
  <si>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</si>
  <si>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</si>
  <si>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</si>
  <si>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</si>
  <si>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</si>
  <si>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</si>
  <si>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</si>
  <si>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</si>
  <si>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</si>
  <si>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</si>
  <si>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</si>
  <si>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</si>
  <si>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</si>
  <si>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</si>
  <si>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</si>
  <si>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</si>
  <si>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</si>
  <si>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</si>
  <si>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</si>
  <si>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</si>
  <si>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</si>
  <si>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</si>
  <si>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</si>
  <si>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</si>
  <si>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</si>
  <si>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</si>
  <si>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</si>
  <si>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</si>
  <si>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</si>
  <si>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</si>
  <si>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</si>
  <si>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</si>
  <si>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</si>
  <si>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</si>
  <si>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</si>
  <si>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</si>
  <si>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</si>
  <si>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</si>
  <si>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</si>
  <si>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</si>
  <si>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</si>
  <si>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</si>
  <si>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</si>
  <si>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</si>
  <si>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</si>
  <si>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</si>
  <si>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</si>
  <si>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</si>
  <si>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</si>
  <si>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</si>
  <si>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</si>
  <si>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</si>
  <si>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</si>
  <si>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</si>
  <si>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</si>
  <si>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</si>
  <si>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</si>
  <si>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</si>
  <si>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</si>
  <si>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</si>
  <si>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</si>
  <si>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</si>
  <si>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</si>
  <si>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</si>
  <si>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</si>
  <si>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</si>
  <si>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</si>
  <si>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</si>
  <si>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</si>
  <si>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</si>
  <si>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</si>
  <si>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</si>
  <si>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</si>
  <si>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</si>
  <si>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</si>
  <si>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</si>
  <si>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</si>
  <si>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</si>
  <si>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</si>
  <si>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</si>
  <si>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</si>
  <si>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</si>
  <si>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</si>
  <si>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</si>
  <si>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</si>
  <si>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</si>
  <si>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</si>
  <si>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</si>
  <si>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</si>
  <si>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</si>
  <si>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</si>
  <si>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</si>
  <si>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</si>
  <si>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</si>
  <si>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</si>
  <si>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</si>
  <si>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</si>
  <si>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</si>
  <si>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</si>
  <si>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</si>
  <si>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</si>
  <si>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</si>
  <si>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</si>
  <si>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</si>
  <si>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</si>
  <si>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</si>
  <si>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</si>
  <si>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</si>
  <si>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</si>
  <si>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</si>
  <si>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</si>
  <si>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</si>
  <si>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</si>
  <si>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</si>
  <si>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</si>
  <si>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</si>
  <si>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</si>
  <si>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</si>
  <si>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</si>
  <si>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</si>
  <si>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</si>
  <si>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</si>
  <si>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</si>
  <si>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</si>
  <si>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</si>
  <si>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</si>
  <si>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</si>
  <si>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</si>
  <si>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</si>
  <si>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</si>
  <si>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</si>
  <si>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</si>
  <si>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</si>
  <si>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</si>
  <si>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</si>
  <si>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</si>
  <si>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</si>
  <si>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</si>
  <si>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</si>
  <si>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</si>
  <si>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</si>
  <si>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</si>
  <si>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</si>
  <si>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</si>
  <si>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</si>
  <si>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</si>
  <si>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</si>
  <si>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</si>
  <si>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</si>
  <si>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</si>
  <si>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</si>
  <si>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</si>
  <si>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</si>
  <si>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</si>
  <si>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</si>
  <si>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</si>
  <si>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</si>
  <si>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</si>
  <si>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</si>
  <si>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</si>
  <si>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</si>
  <si>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</si>
  <si>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</si>
  <si>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</si>
  <si>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</si>
  <si>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</si>
  <si>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</si>
  <si>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</si>
  <si>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</si>
  <si>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</si>
  <si>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</si>
  <si>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</si>
  <si>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</si>
  <si>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</si>
  <si>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</si>
  <si>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</si>
  <si>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</si>
  <si>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</si>
  <si>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</si>
  <si>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</si>
  <si>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</si>
  <si>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</si>
  <si>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</si>
  <si>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</si>
  <si>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</si>
  <si>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</si>
  <si>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</si>
  <si>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</si>
  <si>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</si>
  <si>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</si>
  <si>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</si>
  <si>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</si>
  <si>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</si>
  <si>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</si>
  <si>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</si>
  <si>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</si>
  <si>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</si>
  <si>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</si>
  <si>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</si>
  <si>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</si>
  <si>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</si>
  <si>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</si>
  <si>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</si>
  <si>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</si>
  <si>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</si>
  <si>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</si>
  <si>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</si>
  <si>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</si>
  <si>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</si>
  <si>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</si>
  <si>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</si>
  <si>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</si>
  <si>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</si>
  <si>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</si>
  <si>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</si>
  <si>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</si>
  <si>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</si>
  <si>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</si>
  <si>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</si>
  <si>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</si>
  <si>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</si>
  <si>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</si>
  <si>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</si>
  <si>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</si>
  <si>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</si>
  <si>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</si>
  <si>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</si>
  <si>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</si>
  <si>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</si>
  <si>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</si>
  <si>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</si>
  <si>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</si>
  <si>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</si>
  <si>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</si>
  <si>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</si>
  <si>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</si>
  <si>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</si>
  <si>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</si>
  <si>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</si>
  <si>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</si>
  <si>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</si>
  <si>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</si>
  <si>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</si>
  <si>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</si>
  <si>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</si>
  <si>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</si>
  <si>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</si>
  <si>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</si>
  <si>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</si>
  <si>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</si>
  <si>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</si>
  <si>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</si>
  <si>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</si>
  <si>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</si>
  <si>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</si>
  <si>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</si>
  <si>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</si>
  <si>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</si>
  <si>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</si>
  <si>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</si>
  <si>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</si>
  <si>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</si>
  <si>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</si>
  <si>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</si>
  <si>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</si>
  <si>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</si>
  <si>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</si>
  <si>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</si>
  <si>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</si>
  <si>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</si>
  <si>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</si>
  <si>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</si>
  <si>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</si>
  <si>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</si>
  <si>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</si>
  <si>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</si>
  <si>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</si>
  <si>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</si>
  <si>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</si>
  <si>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</si>
  <si>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</si>
  <si>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</si>
  <si>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</si>
  <si>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</si>
  <si>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</si>
  <si>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</si>
  <si>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</si>
  <si>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</si>
  <si>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</si>
  <si>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</si>
  <si>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</si>
  <si>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</si>
  <si>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</si>
  <si>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</si>
  <si>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</si>
  <si>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</si>
  <si>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</si>
  <si>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</si>
  <si>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</si>
  <si>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</si>
  <si>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</si>
  <si>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</si>
  <si>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</si>
  <si>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</si>
  <si>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</si>
  <si>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</si>
  <si>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</si>
  <si>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</si>
  <si>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</si>
  <si>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</si>
  <si>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</si>
  <si>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</si>
  <si>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</si>
  <si>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</si>
  <si>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</si>
  <si>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</si>
  <si>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</si>
  <si>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</si>
  <si>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</si>
  <si>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</si>
  <si>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</si>
  <si>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</si>
  <si>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</si>
  <si>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</si>
  <si>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</si>
  <si>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</si>
  <si>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</si>
  <si>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</si>
  <si>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</si>
  <si>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</si>
  <si>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</si>
  <si>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</si>
  <si>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</si>
  <si>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</si>
  <si>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</si>
  <si>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</si>
  <si>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</si>
  <si>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</si>
  <si>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</si>
  <si>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</si>
  <si>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</si>
  <si>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</si>
  <si>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</si>
  <si>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</si>
  <si>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</si>
  <si>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</si>
  <si>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</si>
  <si>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</si>
  <si>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</si>
  <si>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</si>
  <si>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</si>
  <si>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</si>
  <si>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</si>
  <si>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</si>
  <si>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</si>
  <si>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</si>
  <si>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</si>
  <si>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</si>
  <si>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</si>
  <si>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</si>
  <si>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</si>
  <si>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</si>
  <si>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</si>
  <si>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</si>
  <si>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</si>
  <si>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</si>
  <si>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</si>
  <si>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</si>
  <si>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</si>
  <si>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</si>
  <si>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</si>
  <si>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</si>
  <si>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</si>
  <si>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</si>
  <si>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</si>
  <si>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</si>
  <si>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</si>
  <si>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</si>
  <si>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</si>
  <si>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</si>
  <si>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</si>
  <si>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</si>
  <si>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</si>
  <si>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</si>
  <si>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</si>
  <si>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</si>
  <si>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</si>
  <si>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</si>
  <si>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</si>
  <si>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</si>
  <si>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</si>
  <si>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</si>
  <si>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</si>
  <si>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</si>
  <si>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</si>
  <si>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</si>
  <si>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</si>
  <si>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</si>
  <si>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</si>
  <si>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</si>
  <si>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</si>
  <si>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</si>
  <si>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</si>
  <si>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</si>
  <si>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</si>
  <si>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</si>
  <si>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</si>
  <si>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</si>
  <si>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</si>
  <si>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</si>
  <si>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</si>
  <si>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</si>
  <si>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</si>
  <si>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</si>
  <si>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</si>
  <si>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</si>
  <si>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</si>
  <si>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</si>
  <si>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</si>
  <si>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</si>
  <si>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</si>
  <si>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</si>
  <si>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</si>
  <si>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</si>
  <si>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</si>
  <si>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</si>
  <si>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</si>
  <si>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</si>
  <si>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</si>
  <si>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</si>
  <si>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</si>
  <si>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</si>
  <si>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</si>
  <si>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</si>
  <si>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</si>
  <si>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</si>
  <si>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</si>
  <si>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</si>
  <si>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</si>
  <si>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</si>
  <si>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</si>
  <si>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</si>
  <si>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</si>
  <si>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</si>
  <si>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</si>
  <si>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</si>
  <si>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</si>
  <si>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</si>
  <si>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</si>
  <si>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</si>
  <si>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</si>
  <si>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</si>
  <si>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</si>
  <si>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</si>
  <si>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</si>
  <si>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</si>
  <si>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</si>
  <si>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</si>
  <si>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</si>
  <si>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</si>
  <si>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</si>
  <si>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</si>
  <si>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</si>
  <si>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</si>
  <si>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</si>
  <si>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</si>
  <si>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</si>
  <si>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</si>
  <si>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</si>
  <si>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</si>
  <si>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</si>
  <si>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</si>
  <si>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</si>
  <si>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</si>
  <si>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</si>
  <si>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</si>
  <si>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</si>
  <si>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</si>
  <si>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</si>
  <si>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</si>
  <si>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</si>
  <si>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</si>
  <si>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</si>
  <si>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</si>
  <si>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</si>
  <si>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</si>
  <si>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</si>
  <si>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</si>
  <si>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</si>
  <si>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</si>
  <si>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</si>
  <si>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</si>
  <si>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</si>
  <si>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</si>
  <si>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</si>
  <si>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</si>
  <si>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</si>
  <si>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</si>
  <si>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</si>
  <si>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</si>
  <si>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</si>
  <si>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</si>
  <si>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</si>
  <si>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</si>
  <si>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</si>
  <si>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</si>
  <si>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</si>
  <si>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</si>
  <si>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</si>
  <si>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</si>
  <si>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</si>
  <si>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</si>
  <si>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</si>
  <si>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</si>
  <si>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</si>
  <si>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</si>
  <si>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</si>
  <si>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</si>
  <si>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</si>
  <si>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</si>
  <si>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</si>
  <si>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</si>
  <si>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</si>
  <si>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</si>
  <si>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</si>
  <si>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</si>
  <si>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</si>
  <si>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</si>
  <si>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</si>
  <si>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</si>
  <si>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</si>
  <si>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</si>
  <si>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</si>
  <si>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</si>
  <si>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</si>
  <si>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</si>
  <si>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</si>
  <si>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</si>
  <si>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</si>
  <si>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</si>
  <si>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</si>
  <si>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</si>
  <si>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</si>
  <si>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</si>
  <si>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</si>
  <si>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</si>
  <si>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</si>
  <si>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</si>
  <si>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</si>
  <si>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</si>
  <si>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</si>
  <si>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</si>
  <si>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</si>
  <si>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</si>
  <si>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</si>
  <si>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</si>
  <si>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</si>
  <si>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</si>
  <si>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</si>
  <si>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</si>
  <si>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</si>
  <si>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</si>
  <si>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</si>
  <si>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</si>
  <si>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</si>
  <si>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</si>
  <si>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</si>
  <si>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</si>
  <si>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</si>
  <si>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</si>
  <si>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</si>
  <si>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</si>
  <si>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</si>
  <si>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</si>
  <si>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</si>
  <si>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</si>
  <si>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</si>
  <si>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</si>
  <si>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</si>
  <si>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</si>
  <si>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</si>
  <si>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</si>
  <si>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</si>
  <si>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</si>
  <si>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</si>
  <si>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</si>
  <si>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</si>
  <si>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</si>
  <si>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</si>
  <si>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</si>
  <si>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</si>
  <si>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</si>
  <si>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</si>
  <si>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</si>
  <si>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</si>
  <si>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</si>
  <si>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</si>
  <si>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</si>
  <si>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</si>
  <si>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</si>
  <si>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</si>
  <si>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</si>
  <si>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</si>
  <si>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</si>
  <si>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</si>
  <si>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</si>
  <si>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</si>
  <si>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</si>
  <si>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</si>
  <si>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</si>
  <si>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</si>
  <si>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</si>
  <si>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</si>
  <si>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</si>
  <si>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</si>
  <si>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</si>
  <si>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</si>
  <si>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</si>
  <si>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</si>
  <si>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</si>
  <si>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</si>
  <si>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</si>
  <si>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</si>
  <si>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</si>
  <si>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</si>
  <si>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</si>
  <si>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</si>
  <si>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</si>
  <si>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</si>
  <si>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</si>
  <si>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</si>
  <si>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</si>
  <si>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</si>
  <si>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</si>
  <si>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</si>
  <si>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</si>
  <si>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</si>
  <si>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</si>
  <si>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</si>
  <si>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</si>
  <si>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</si>
  <si>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</si>
  <si>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</si>
  <si>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</si>
  <si>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</si>
  <si>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</si>
  <si>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</si>
  <si>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</si>
  <si>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</si>
  <si>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</si>
  <si>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</si>
  <si>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</si>
  <si>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</si>
  <si>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</si>
  <si>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</si>
  <si>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</si>
  <si>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</si>
  <si>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</si>
  <si>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</si>
  <si>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</si>
  <si>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</si>
  <si>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</si>
  <si>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</si>
  <si>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</si>
  <si>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</si>
  <si>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</si>
  <si>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</si>
  <si>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</si>
  <si>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</si>
  <si>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</si>
  <si>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</si>
  <si>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</si>
  <si>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</si>
  <si>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</si>
  <si>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</si>
  <si>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</si>
  <si>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</si>
  <si>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</si>
  <si>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</si>
  <si>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</si>
  <si>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</si>
  <si>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</si>
  <si>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</si>
  <si>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</si>
  <si>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</si>
  <si>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</si>
  <si>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</si>
  <si>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</si>
  <si>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</si>
  <si>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</si>
  <si>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</si>
  <si>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</si>
  <si>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</si>
  <si>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</si>
  <si>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</si>
  <si>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</si>
  <si>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</si>
  <si>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</si>
  <si>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</si>
  <si>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</si>
  <si>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</si>
  <si>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</si>
  <si>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</si>
  <si>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</si>
  <si>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</si>
  <si>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</si>
  <si>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</si>
  <si>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</si>
  <si>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</si>
  <si>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</si>
  <si>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</si>
  <si>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</si>
  <si>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</si>
  <si>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</si>
  <si>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</si>
  <si>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</si>
  <si>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</si>
  <si>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</si>
  <si>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</si>
  <si>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</si>
  <si>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</si>
  <si>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</si>
  <si>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</si>
  <si>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</si>
  <si>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</si>
  <si>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</si>
  <si>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</si>
  <si>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</si>
  <si>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</si>
  <si>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</si>
  <si>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</si>
  <si>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</si>
  <si>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</si>
  <si>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</si>
  <si>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</si>
  <si>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</si>
  <si>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</si>
  <si>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</si>
  <si>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</si>
  <si>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</si>
  <si>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</si>
  <si>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</si>
  <si>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</si>
  <si>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</si>
  <si>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</si>
  <si>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</si>
  <si>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</si>
  <si>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</si>
  <si>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</si>
  <si>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</si>
  <si>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</si>
  <si>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</si>
  <si>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</si>
  <si>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</si>
  <si>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</si>
  <si>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</si>
  <si>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</si>
  <si>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</si>
  <si>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</si>
  <si>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</si>
  <si>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</si>
  <si>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</si>
  <si>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</si>
  <si>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</si>
  <si>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</si>
  <si>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</si>
  <si>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</si>
  <si>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</si>
  <si>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</si>
  <si>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</si>
  <si>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</si>
  <si>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</si>
  <si>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</si>
  <si>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</si>
  <si>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</si>
  <si>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</si>
  <si>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</si>
  <si>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</si>
  <si>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</si>
  <si>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</si>
  <si>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</si>
  <si>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</si>
  <si>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</si>
  <si>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</si>
  <si>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</si>
  <si>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</si>
  <si>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</si>
  <si>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</si>
  <si>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</si>
  <si>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</si>
  <si>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</si>
  <si>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</si>
  <si>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</si>
  <si>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</si>
  <si>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</si>
  <si>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</si>
  <si>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</si>
  <si>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</si>
  <si>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</si>
  <si>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</si>
  <si>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</si>
  <si>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</si>
  <si>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</si>
  <si>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</si>
  <si>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</si>
  <si>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</si>
  <si>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</si>
  <si>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</si>
  <si>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</si>
  <si>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</si>
  <si>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</si>
  <si>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</si>
  <si>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</si>
  <si>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</si>
  <si>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</si>
  <si>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</si>
  <si>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</si>
  <si>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</si>
  <si>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</si>
  <si>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</si>
  <si>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</si>
  <si>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</si>
  <si>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</si>
  <si>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</si>
  <si>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</si>
  <si>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</si>
  <si>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</si>
  <si>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</si>
  <si>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</si>
  <si>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</si>
  <si>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</si>
  <si>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</si>
  <si>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</si>
  <si>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</si>
  <si>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</si>
  <si>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</si>
  <si>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</si>
  <si>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</si>
  <si>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</si>
  <si>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</si>
  <si>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</si>
  <si>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</si>
  <si>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</si>
  <si>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</si>
  <si>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</si>
  <si>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</si>
  <si>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</si>
  <si>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</si>
  <si>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</si>
  <si>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</si>
  <si>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</si>
  <si>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</si>
  <si>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</si>
  <si>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</si>
  <si>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</si>
  <si>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</si>
  <si>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</si>
  <si>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</si>
  <si>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</si>
  <si>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</si>
  <si>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</si>
  <si>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</si>
  <si>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</si>
  <si>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</si>
  <si>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</si>
  <si>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</si>
  <si>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</si>
  <si>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</si>
  <si>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</si>
  <si>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</si>
  <si>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</si>
  <si>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</si>
  <si>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</si>
  <si>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</si>
  <si>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</si>
  <si>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</si>
  <si>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</si>
  <si>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</si>
  <si>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</si>
  <si>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</si>
  <si>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</si>
  <si>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</si>
  <si>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</si>
  <si>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</si>
  <si>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</si>
  <si>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</si>
  <si>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</si>
  <si>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</si>
  <si>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</si>
  <si>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</si>
  <si>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</si>
  <si>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</si>
  <si>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</si>
  <si>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</si>
  <si>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</si>
  <si>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</si>
  <si>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</si>
  <si>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</si>
  <si>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</si>
  <si>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</si>
  <si>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</si>
  <si>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</si>
  <si>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</si>
  <si>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</si>
  <si>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</si>
  <si>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</si>
  <si>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</si>
  <si>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</si>
  <si>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</si>
  <si>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</si>
  <si>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</si>
  <si>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</si>
  <si>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</si>
  <si>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</si>
  <si>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</si>
  <si>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</si>
  <si>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</si>
  <si>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</si>
  <si>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</si>
  <si>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</si>
  <si>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</si>
  <si>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</si>
  <si>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</si>
  <si>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</si>
  <si>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</si>
  <si>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</si>
  <si>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</si>
  <si>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</si>
  <si>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</si>
  <si>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</si>
  <si>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</si>
  <si>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</si>
  <si>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</si>
  <si>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</si>
  <si>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</si>
  <si>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</si>
  <si>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</si>
  <si>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</si>
  <si>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</si>
  <si>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</si>
  <si>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</si>
  <si>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</si>
  <si>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</si>
  <si>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</si>
  <si>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</si>
  <si>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</si>
  <si>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</si>
  <si>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</si>
  <si>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</si>
  <si>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</si>
  <si>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</si>
  <si>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</si>
  <si>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</si>
  <si>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</si>
  <si>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</si>
  <si>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</si>
  <si>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</si>
  <si>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</si>
  <si>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</si>
  <si>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</si>
  <si>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</si>
  <si>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</si>
  <si>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</si>
  <si>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</si>
  <si>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</si>
  <si>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</si>
  <si>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</si>
  <si>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</si>
  <si>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</si>
  <si>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</si>
  <si>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</si>
  <si>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</si>
  <si>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</si>
  <si>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</si>
  <si>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</si>
  <si>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</si>
  <si>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</si>
  <si>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</si>
  <si>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</si>
  <si>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</si>
  <si>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</si>
  <si>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</si>
  <si>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</si>
  <si>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</si>
  <si>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</si>
  <si>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</si>
  <si>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</si>
  <si>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</si>
  <si>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</si>
  <si>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</si>
  <si>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</si>
  <si>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</si>
  <si>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</si>
  <si>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</si>
  <si>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</si>
  <si>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</si>
  <si>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</si>
  <si>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</si>
  <si>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</si>
  <si>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</si>
  <si>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</si>
  <si>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</si>
  <si>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</si>
  <si>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</si>
  <si>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</si>
  <si>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</si>
  <si>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</si>
  <si>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</si>
  <si>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</si>
  <si>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</si>
  <si>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</si>
  <si>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</si>
  <si>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</si>
  <si>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</si>
  <si>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</si>
  <si>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</si>
  <si>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</si>
  <si>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</si>
  <si>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</si>
  <si>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</si>
  <si>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</si>
  <si>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</si>
  <si>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</si>
  <si>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</si>
  <si>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</si>
  <si>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</si>
  <si>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</si>
  <si>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</si>
  <si>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</si>
  <si>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</si>
  <si>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</si>
  <si>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</si>
  <si>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</si>
  <si>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</si>
  <si>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</si>
  <si>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</si>
  <si>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</si>
  <si>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</si>
  <si>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</si>
  <si>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</si>
  <si>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</si>
  <si>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</si>
  <si>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</si>
  <si>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</si>
  <si>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</si>
  <si>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</si>
  <si>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</si>
  <si>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</si>
  <si>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</si>
  <si>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</si>
  <si>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</si>
  <si>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</si>
  <si>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</si>
  <si>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</si>
  <si>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</si>
  <si>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</si>
  <si>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</si>
  <si>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</si>
  <si>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</si>
  <si>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</si>
  <si>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</si>
  <si>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</si>
  <si>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</si>
  <si>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</si>
  <si>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</si>
  <si>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</si>
  <si>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</si>
  <si>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</si>
  <si>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</si>
  <si>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</si>
  <si>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</si>
  <si>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</si>
  <si>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</si>
  <si>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</si>
  <si>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</si>
  <si>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</si>
  <si>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</si>
  <si>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</si>
  <si>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</si>
  <si>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</si>
  <si>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</si>
  <si>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</si>
  <si>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</si>
  <si>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</si>
  <si>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</si>
  <si>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</si>
  <si>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</si>
  <si>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</si>
  <si>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</si>
  <si>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</si>
  <si>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</si>
  <si>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</si>
  <si>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</si>
  <si>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</si>
  <si>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</si>
  <si>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</si>
  <si>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</si>
  <si>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</si>
  <si>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</si>
  <si>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</si>
  <si>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</si>
  <si>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</si>
  <si>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</si>
  <si>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</si>
  <si>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</si>
  <si>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</si>
  <si>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</si>
  <si>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</si>
  <si>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</si>
  <si>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</si>
  <si>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</si>
  <si>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</si>
  <si>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</si>
  <si>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</si>
  <si>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</si>
  <si>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</si>
  <si>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</si>
  <si>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</si>
  <si>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</si>
  <si>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</si>
  <si>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</si>
  <si>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</si>
  <si>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</si>
  <si>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</si>
  <si>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</si>
  <si>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</si>
  <si>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</si>
  <si>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</si>
  <si>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</si>
  <si>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</si>
  <si>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</si>
  <si>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</si>
  <si>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</si>
  <si>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</si>
  <si>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</si>
  <si>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</si>
  <si>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</si>
  <si>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</si>
  <si>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</si>
  <si>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</si>
  <si>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</si>
  <si>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</si>
  <si>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</si>
  <si>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</si>
  <si>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</si>
  <si>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</si>
  <si>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</si>
  <si>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</si>
  <si>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</si>
  <si>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</si>
  <si>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</si>
  <si>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</si>
  <si>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</si>
  <si>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</si>
  <si>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</si>
  <si>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</si>
  <si>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</si>
  <si>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</si>
  <si>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</si>
  <si>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</si>
  <si>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</si>
  <si>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</si>
  <si>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</si>
  <si>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</si>
  <si>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</si>
  <si>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</si>
  <si>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</si>
  <si>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</si>
  <si>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</si>
  <si>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</si>
  <si>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</si>
  <si>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</si>
  <si>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</si>
  <si>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</si>
  <si>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</si>
  <si>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</si>
  <si>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</si>
  <si>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</si>
  <si>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</si>
  <si>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</si>
  <si>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</si>
  <si>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</si>
  <si>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</si>
  <si>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</si>
  <si>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</si>
  <si>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</si>
  <si>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</si>
  <si>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</si>
  <si>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</si>
  <si>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</si>
  <si>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</si>
  <si>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</si>
  <si>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</si>
  <si>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</si>
  <si>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</si>
  <si>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</si>
  <si>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</si>
  <si>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</si>
  <si>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</si>
  <si>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</si>
  <si>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</si>
  <si>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</si>
  <si>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</si>
  <si>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</si>
  <si>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</si>
  <si>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</si>
  <si>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</si>
  <si>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</si>
  <si>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</si>
  <si>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</si>
  <si>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</si>
  <si>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</si>
  <si>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</si>
  <si>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</si>
  <si>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</si>
  <si>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</si>
  <si>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</si>
  <si>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</si>
  <si>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</si>
  <si>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</si>
  <si>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</si>
  <si>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</si>
  <si>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</si>
  <si>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</si>
  <si>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</si>
  <si>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</si>
  <si>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</si>
  <si>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</si>
  <si>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</si>
  <si>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</si>
  <si>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</si>
  <si>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</si>
  <si>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</si>
  <si>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</si>
  <si>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</si>
  <si>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</si>
  <si>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</si>
  <si>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</si>
  <si>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</si>
  <si>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</si>
  <si>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</si>
  <si>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</si>
  <si>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</si>
  <si>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</si>
  <si>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</si>
  <si>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</si>
  <si>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</si>
  <si>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</si>
  <si>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</si>
  <si>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</si>
  <si>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</si>
  <si>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</si>
  <si>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</si>
  <si>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</si>
  <si>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</si>
  <si>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</si>
  <si>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</si>
  <si>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</si>
  <si>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</si>
  <si>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</si>
  <si>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</si>
  <si>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</si>
  <si>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</si>
  <si>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</si>
  <si>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</si>
  <si>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</si>
  <si>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</si>
  <si>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</si>
  <si>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</si>
  <si>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</si>
  <si>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</si>
  <si>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</si>
  <si>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</si>
  <si>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</si>
  <si>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</si>
  <si>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</si>
  <si>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</si>
  <si>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</si>
  <si>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</si>
  <si>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</si>
  <si>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</si>
  <si>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</si>
  <si>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</si>
  <si>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</si>
  <si>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</si>
  <si>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</si>
  <si>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</si>
  <si>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</si>
  <si>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</si>
  <si>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</si>
  <si>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</si>
  <si>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</si>
  <si>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</si>
  <si>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</si>
  <si>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</si>
  <si>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</si>
  <si>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</si>
  <si>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</si>
  <si>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</si>
  <si>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</si>
  <si>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</si>
  <si>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</si>
  <si>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</si>
  <si>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</si>
  <si>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</si>
  <si>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</si>
  <si>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</si>
  <si>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</si>
  <si>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</si>
  <si>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</si>
  <si>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</si>
  <si>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</si>
  <si>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</si>
  <si>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</si>
  <si>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</si>
  <si>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</si>
  <si>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</si>
  <si>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</si>
  <si>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</si>
  <si>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</si>
  <si>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</si>
  <si>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</si>
  <si>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</si>
  <si>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</si>
  <si>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</si>
  <si>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</si>
  <si>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</si>
  <si>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</si>
  <si>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</si>
  <si>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</si>
  <si>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</si>
  <si>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</si>
  <si>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</si>
  <si>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</si>
  <si>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</si>
  <si>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</si>
  <si>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</si>
  <si>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</si>
  <si>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</si>
  <si>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</si>
  <si>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</si>
  <si>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</si>
  <si>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</si>
  <si>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</si>
  <si>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</si>
  <si>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</si>
  <si>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</si>
  <si>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</si>
  <si>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</si>
  <si>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</si>
  <si>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</si>
  <si>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</si>
  <si>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</si>
  <si>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</si>
  <si>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</si>
  <si>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</si>
  <si>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</si>
  <si>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</si>
  <si>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</si>
  <si>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</si>
  <si>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</si>
  <si>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</si>
  <si>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</si>
  <si>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</si>
  <si>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</si>
  <si>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</si>
  <si>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</si>
  <si>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</si>
  <si>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</si>
  <si>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</si>
  <si>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</si>
  <si>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</si>
  <si>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</si>
  <si>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</si>
  <si>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</si>
  <si>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</si>
  <si>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</si>
  <si>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</si>
  <si>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</si>
  <si>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</si>
  <si>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</si>
  <si>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</si>
  <si>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</si>
  <si>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</si>
  <si>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</si>
  <si>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</si>
  <si>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</si>
  <si>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</si>
  <si>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</si>
  <si>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</si>
  <si>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</si>
  <si>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</si>
  <si>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</si>
  <si>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</si>
  <si>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</si>
  <si>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</si>
  <si>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</si>
  <si>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</si>
  <si>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</si>
  <si>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</si>
  <si>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</si>
  <si>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</si>
  <si>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</si>
  <si>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</si>
  <si>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</si>
  <si>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</si>
  <si>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</si>
  <si>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</si>
  <si>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</si>
  <si>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</si>
  <si>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</si>
  <si>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</si>
  <si>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</si>
  <si>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</si>
  <si>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</si>
  <si>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</si>
  <si>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</si>
  <si>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</si>
  <si>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</si>
  <si>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</si>
  <si>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</si>
  <si>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</si>
  <si>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</si>
  <si>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</si>
  <si>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</si>
  <si>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</si>
  <si>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</si>
  <si>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</si>
  <si>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</si>
  <si>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</si>
  <si>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</si>
  <si>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</si>
  <si>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</si>
  <si>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</si>
  <si>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</si>
  <si>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</si>
  <si>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</si>
  <si>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</si>
  <si>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</si>
  <si>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</si>
  <si>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</si>
  <si>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</si>
  <si>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</si>
  <si>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</si>
  <si>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</si>
  <si>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</si>
  <si>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</si>
  <si>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</si>
  <si>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</si>
  <si>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</si>
  <si>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</si>
  <si>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</si>
  <si>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</si>
  <si>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</si>
  <si>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</si>
  <si>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</si>
  <si>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</si>
  <si>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</si>
  <si>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</si>
  <si>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</si>
  <si>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</si>
  <si>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</si>
  <si>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</si>
  <si>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</si>
  <si>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</si>
  <si>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</si>
  <si>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</si>
  <si>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</si>
  <si>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</si>
  <si>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</si>
  <si>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</si>
  <si>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</si>
  <si>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</si>
  <si>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</si>
  <si>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</si>
  <si>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</si>
  <si>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</si>
  <si>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</si>
  <si>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</si>
  <si>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</si>
  <si>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</si>
  <si>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</si>
  <si>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</si>
  <si>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</si>
  <si>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</si>
  <si>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</si>
  <si>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</si>
  <si>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</si>
  <si>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</si>
  <si>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</si>
  <si>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</si>
  <si>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</si>
  <si>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</si>
  <si>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</si>
  <si>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</si>
  <si>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</si>
  <si>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</si>
  <si>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</si>
  <si>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</si>
  <si>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</si>
  <si>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</si>
  <si>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</si>
  <si>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</si>
  <si>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</si>
  <si>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</si>
  <si>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</si>
  <si>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</si>
  <si>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</si>
  <si>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</si>
  <si>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</si>
  <si>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</si>
  <si>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</si>
  <si>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</si>
  <si>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</si>
  <si>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</si>
  <si>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</si>
  <si>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</si>
  <si>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</si>
  <si>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</si>
  <si>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</si>
  <si>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</si>
  <si>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</si>
  <si>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</si>
  <si>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</si>
  <si>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</si>
  <si>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</si>
  <si>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</si>
  <si>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</si>
  <si>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</si>
  <si>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</si>
  <si>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</si>
  <si>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</si>
  <si>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</si>
  <si>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</si>
  <si>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</si>
  <si>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</si>
  <si>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</si>
  <si>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</si>
  <si>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</si>
  <si>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</si>
  <si>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</si>
  <si>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</si>
  <si>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</si>
  <si>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</si>
  <si>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</si>
  <si>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</si>
  <si>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</si>
  <si>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</si>
  <si>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</si>
  <si>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</si>
  <si>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</si>
  <si>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</si>
  <si>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</si>
  <si>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</si>
  <si>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</si>
  <si>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</si>
  <si>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</si>
  <si>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</si>
  <si>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</si>
  <si>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</si>
  <si>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</si>
  <si>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</si>
  <si>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</si>
  <si>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</si>
  <si>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</si>
  <si>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</si>
  <si>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</si>
  <si>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</si>
  <si>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</si>
  <si>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</si>
  <si>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</si>
  <si>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</si>
  <si>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</si>
  <si>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</si>
  <si>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</si>
  <si>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</si>
  <si>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</si>
  <si>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</si>
  <si>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</si>
  <si>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</si>
  <si>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</si>
  <si>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</si>
  <si>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</si>
  <si>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</si>
  <si>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</si>
  <si>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</si>
  <si>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</si>
  <si>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</si>
  <si>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</si>
  <si>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</si>
  <si>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</si>
  <si>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</si>
  <si>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</si>
  <si>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</si>
  <si>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</si>
  <si>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</si>
  <si>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</si>
  <si>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</si>
  <si>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</si>
  <si>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</si>
  <si>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</si>
  <si>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</si>
  <si>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</si>
  <si>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</si>
  <si>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</si>
  <si>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</si>
  <si>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</si>
  <si>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</si>
  <si>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</si>
  <si>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</si>
  <si>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</si>
  <si>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</si>
  <si>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</si>
  <si>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</si>
  <si>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</si>
  <si>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</si>
  <si>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</si>
  <si>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</si>
  <si>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</si>
  <si>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</si>
  <si>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</si>
  <si>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</si>
  <si>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</si>
  <si>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</si>
  <si>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</si>
  <si>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</si>
  <si>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</si>
  <si>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</si>
  <si>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</si>
  <si>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</si>
  <si>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</si>
  <si>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</si>
  <si>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</si>
  <si>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</si>
  <si>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</si>
  <si>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</si>
  <si>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</si>
  <si>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</si>
  <si>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</si>
  <si>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</si>
  <si>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</si>
  <si>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</si>
  <si>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</si>
  <si>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</si>
  <si>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</si>
  <si>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</si>
  <si>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</si>
  <si>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</si>
  <si>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</si>
  <si>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</si>
  <si>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</si>
  <si>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</si>
  <si>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</si>
  <si>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</si>
  <si>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</si>
  <si>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</si>
  <si>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</si>
  <si>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</si>
  <si>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</si>
  <si>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</si>
  <si>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</si>
  <si>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</si>
  <si>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</si>
  <si>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</si>
  <si>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</si>
  <si>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</si>
  <si>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</si>
  <si>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</si>
  <si>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</si>
  <si>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</si>
  <si>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</si>
  <si>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</si>
  <si>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</si>
  <si>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</si>
  <si>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</si>
  <si>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</si>
  <si>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</si>
  <si>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</si>
  <si>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</si>
  <si>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</si>
  <si>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</si>
  <si>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</si>
  <si>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</si>
  <si>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</si>
  <si>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</si>
  <si>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</si>
  <si>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</si>
  <si>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</si>
  <si>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</si>
  <si>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</si>
  <si>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</si>
  <si>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</si>
  <si>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</si>
  <si>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</si>
  <si>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</si>
  <si>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</si>
  <si>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</si>
  <si>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</si>
  <si>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</si>
  <si>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</si>
  <si>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</si>
  <si>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</si>
  <si>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</si>
  <si>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</si>
  <si>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</si>
  <si>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</si>
  <si>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</si>
  <si>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</si>
  <si>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</si>
  <si>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</si>
  <si>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</si>
  <si>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</si>
  <si>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</si>
  <si>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</si>
  <si>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</si>
  <si>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</si>
  <si>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</si>
  <si>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</si>
  <si>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</si>
  <si>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</si>
  <si>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</si>
  <si>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</si>
  <si>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</si>
  <si>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</si>
  <si>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</si>
  <si>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</si>
  <si>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</si>
  <si>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</si>
  <si>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</si>
  <si>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</si>
  <si>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</si>
  <si>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</si>
  <si>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</si>
  <si>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</si>
  <si>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</si>
  <si>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</si>
  <si>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</si>
  <si>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</si>
  <si>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</si>
  <si>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</si>
  <si>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</si>
  <si>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</si>
  <si>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</si>
  <si>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</si>
  <si>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</si>
  <si>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</si>
  <si>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</si>
  <si>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</si>
  <si>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</si>
  <si>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</si>
  <si>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</si>
  <si>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</si>
  <si>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</si>
  <si>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</si>
  <si>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</si>
  <si>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</si>
  <si>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</si>
  <si>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</si>
  <si>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</si>
  <si>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</si>
  <si>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</si>
  <si>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</si>
  <si>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</si>
  <si>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</si>
  <si>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</si>
  <si>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</si>
  <si>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</si>
  <si>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</si>
  <si>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</si>
  <si>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</si>
  <si>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</si>
  <si>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</si>
  <si>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</si>
  <si>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</si>
  <si>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</si>
  <si>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</si>
  <si>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</si>
  <si>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</si>
  <si>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</si>
  <si>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</si>
  <si>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</si>
  <si>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</si>
  <si>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</si>
  <si>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</si>
  <si>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</si>
  <si>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</si>
  <si>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</si>
  <si>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</si>
  <si>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</si>
  <si>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</si>
  <si>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</si>
  <si>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</si>
  <si>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</si>
  <si>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</si>
  <si>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</si>
  <si>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</si>
  <si>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</si>
  <si>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</si>
  <si>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</si>
  <si>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</si>
  <si>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</si>
  <si>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</si>
  <si>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</si>
  <si>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</si>
  <si>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</si>
  <si>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</si>
  <si>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</si>
  <si>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</si>
  <si>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</si>
  <si>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</si>
  <si>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</si>
  <si>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</si>
  <si>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</si>
  <si>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</si>
  <si>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</si>
  <si>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</si>
  <si>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</si>
  <si>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</si>
  <si>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</si>
  <si>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</si>
  <si>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</si>
  <si>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</si>
  <si>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</si>
  <si>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</si>
  <si>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</si>
  <si>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</si>
  <si>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</si>
  <si>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</si>
  <si>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</si>
  <si>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</si>
  <si>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</si>
  <si>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</si>
  <si>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</si>
  <si>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</si>
  <si>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</si>
  <si>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</si>
  <si>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</si>
  <si>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</si>
  <si>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</si>
  <si>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</si>
  <si>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</si>
  <si>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</si>
  <si>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</si>
  <si>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</si>
  <si>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</si>
  <si>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</si>
  <si>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</si>
  <si>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</si>
  <si>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</si>
  <si>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</si>
  <si>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</si>
  <si>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</si>
  <si>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</si>
  <si>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</si>
  <si>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</si>
  <si>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</si>
  <si>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</si>
  <si>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</si>
  <si>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</si>
  <si>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</si>
  <si>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</si>
  <si>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</si>
  <si>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</si>
  <si>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</si>
  <si>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</si>
  <si>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</si>
  <si>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</si>
  <si>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</si>
  <si>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</si>
  <si>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</si>
  <si>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</si>
  <si>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</si>
  <si>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</si>
  <si>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</si>
  <si>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</si>
  <si>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</si>
  <si>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</si>
  <si>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</si>
  <si>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</si>
  <si>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</si>
  <si>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</si>
  <si>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</si>
  <si>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</si>
  <si>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</si>
  <si>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</si>
  <si>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</si>
  <si>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</si>
  <si>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</si>
  <si>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</si>
  <si>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</si>
  <si>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</si>
  <si>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</si>
  <si>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</si>
  <si>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</si>
  <si>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</si>
  <si>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</si>
  <si>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</si>
  <si>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</si>
  <si>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</si>
  <si>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</si>
  <si>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</si>
  <si>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</si>
  <si>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</si>
  <si>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</si>
  <si>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</si>
  <si>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</si>
  <si>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</si>
  <si>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</si>
  <si>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</si>
  <si>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</si>
  <si>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</si>
  <si>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</si>
  <si>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</si>
  <si>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</si>
  <si>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</si>
  <si>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</si>
  <si>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</si>
  <si>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</si>
  <si>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</si>
  <si>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</si>
  <si>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</si>
  <si>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</si>
  <si>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</si>
  <si>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</si>
  <si>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</si>
  <si>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</si>
  <si>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</si>
  <si>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</si>
  <si>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</si>
  <si>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</si>
  <si>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</si>
  <si>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</si>
  <si>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</si>
  <si>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</si>
  <si>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</si>
  <si>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</si>
  <si>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</si>
  <si>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</si>
  <si>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</si>
  <si>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</si>
  <si>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</si>
  <si>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</si>
  <si>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</si>
  <si>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</si>
  <si>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</si>
  <si>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</si>
  <si>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</si>
  <si>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</si>
  <si>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</si>
  <si>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</si>
  <si>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</si>
  <si>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</si>
  <si>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</si>
  <si>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</si>
  <si>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</si>
  <si>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</si>
  <si>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</si>
  <si>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</si>
  <si>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</si>
  <si>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</si>
  <si>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</si>
  <si>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</si>
  <si>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</si>
  <si>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</si>
  <si>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</si>
  <si>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</si>
  <si>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</si>
  <si>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</si>
  <si>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</si>
  <si>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</si>
  <si>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</si>
  <si>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</si>
  <si>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</si>
  <si>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</si>
  <si>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</si>
  <si>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</si>
  <si>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</si>
  <si>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</si>
  <si>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</si>
  <si>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</si>
  <si>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</si>
  <si>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</si>
  <si>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</si>
  <si>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</si>
  <si>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</si>
  <si>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</si>
  <si>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</si>
  <si>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</si>
  <si>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</si>
  <si>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</si>
  <si>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</si>
  <si>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</si>
  <si>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</si>
  <si>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</si>
  <si>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</si>
  <si>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</si>
  <si>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</si>
  <si>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</si>
  <si>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</si>
  <si>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</si>
  <si>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</si>
  <si>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</si>
  <si>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</si>
  <si>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</si>
  <si>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</si>
  <si>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</si>
  <si>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</si>
  <si>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</si>
  <si>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</si>
  <si>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</si>
  <si>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</si>
  <si>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</si>
  <si>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</si>
  <si>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</si>
  <si>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</si>
  <si>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</si>
  <si>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</si>
  <si>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</si>
  <si>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</si>
  <si>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</si>
  <si>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</si>
  <si>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</si>
  <si>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</si>
  <si>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</si>
  <si>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</si>
  <si>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</si>
  <si>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</si>
  <si>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</si>
  <si>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</si>
  <si>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</si>
  <si>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</si>
  <si>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</si>
  <si>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</si>
  <si>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</si>
  <si>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</si>
  <si>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</si>
  <si>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</si>
  <si>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</si>
  <si>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</si>
  <si>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</si>
  <si>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</si>
  <si>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</si>
  <si>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</si>
  <si>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</si>
  <si>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</si>
  <si>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</si>
  <si>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</si>
  <si>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</si>
  <si>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</si>
  <si>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</si>
  <si>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</si>
  <si>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</si>
  <si>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</si>
  <si>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</si>
  <si>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</si>
  <si>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</si>
  <si>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</si>
  <si>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</si>
  <si>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</si>
  <si>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</si>
  <si>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</si>
  <si>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</si>
  <si>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</si>
  <si>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</si>
  <si>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</si>
  <si>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</si>
  <si>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</si>
  <si>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</si>
  <si>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</si>
  <si>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</si>
  <si>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</si>
  <si>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</si>
  <si>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</si>
  <si>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</si>
  <si>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</si>
  <si>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</si>
  <si>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</si>
  <si>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</si>
  <si>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</si>
  <si>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</si>
  <si>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</si>
  <si>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</si>
  <si>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</si>
  <si>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</si>
  <si>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</si>
  <si>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</si>
  <si>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</si>
  <si>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</si>
  <si>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</si>
  <si>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</si>
  <si>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</si>
  <si>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</si>
  <si>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</si>
  <si>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</si>
  <si>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</si>
  <si>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</si>
  <si>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</si>
  <si>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</si>
  <si>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</si>
  <si>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</si>
  <si>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</si>
  <si>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</si>
  <si>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</si>
  <si>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</si>
  <si>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</si>
  <si>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</si>
  <si>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</si>
  <si>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</si>
  <si>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</si>
  <si>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</si>
  <si>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</si>
  <si>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</si>
  <si>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</si>
  <si>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</si>
  <si>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</si>
  <si>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</si>
  <si>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</si>
  <si>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</si>
  <si>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</si>
  <si>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</si>
  <si>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</si>
  <si>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</si>
  <si>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</si>
  <si>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</si>
  <si>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</si>
  <si>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</si>
  <si>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</si>
  <si>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</si>
  <si>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</si>
  <si>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</si>
  <si>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</si>
  <si>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</si>
  <si>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</si>
  <si>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</si>
  <si>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</si>
  <si>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</si>
  <si>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</si>
  <si>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</si>
  <si>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</si>
  <si>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</si>
  <si>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</si>
  <si>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</si>
  <si>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</si>
  <si>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</si>
  <si>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</si>
  <si>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</si>
  <si>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</si>
  <si>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</si>
  <si>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</si>
  <si>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</si>
  <si>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</si>
  <si>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</si>
  <si>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</si>
  <si>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</si>
  <si>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</si>
  <si>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</si>
  <si>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</si>
  <si>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</si>
  <si>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</si>
  <si>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</si>
  <si>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</si>
  <si>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</si>
  <si>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</si>
  <si>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</si>
  <si>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</si>
  <si>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</si>
  <si>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</si>
  <si>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</si>
  <si>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</si>
  <si>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</si>
  <si>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</si>
  <si>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</si>
  <si>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</si>
  <si>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</si>
  <si>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</si>
  <si>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</si>
  <si>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</si>
  <si>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</si>
  <si>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</si>
  <si>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</si>
  <si>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</si>
  <si>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</si>
  <si>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</si>
  <si>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</si>
  <si>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</si>
  <si>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</si>
  <si>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</si>
  <si>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</si>
  <si>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</si>
  <si>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</si>
  <si>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</si>
  <si>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</si>
  <si>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</si>
  <si>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</si>
  <si>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</si>
  <si>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</si>
  <si>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</si>
  <si>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</si>
  <si>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</si>
  <si>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</si>
  <si>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</si>
  <si>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</si>
  <si>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</si>
  <si>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</si>
  <si>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</si>
  <si>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</si>
  <si>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</si>
  <si>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</si>
  <si>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</si>
  <si>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</si>
  <si>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</si>
  <si>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</si>
  <si>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</si>
  <si>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</si>
  <si>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</si>
  <si>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</si>
  <si>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</si>
  <si>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</si>
  <si>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</si>
  <si>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</si>
  <si>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</si>
  <si>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</si>
  <si>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</si>
  <si>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</si>
  <si>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</si>
  <si>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</si>
  <si>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</si>
  <si>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</si>
  <si>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</si>
  <si>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</si>
  <si>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</si>
  <si>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</si>
  <si>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</si>
  <si>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</si>
  <si>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</si>
  <si>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</si>
  <si>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</si>
  <si>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</si>
  <si>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</si>
  <si>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</si>
  <si>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</si>
  <si>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</si>
  <si>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</si>
  <si>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</si>
  <si>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</si>
  <si>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</si>
  <si>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</si>
  <si>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</si>
  <si>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</si>
  <si>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</si>
  <si>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</si>
  <si>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</si>
  <si>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</si>
  <si>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</si>
  <si>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</si>
  <si>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</si>
  <si>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</si>
  <si>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</si>
  <si>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</si>
  <si>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</si>
  <si>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</si>
  <si>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</si>
  <si>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</si>
  <si>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</si>
  <si>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</si>
  <si>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</si>
  <si>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</si>
  <si>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</si>
  <si>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</si>
  <si>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</si>
  <si>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</si>
  <si>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</si>
  <si>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</si>
  <si>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</si>
  <si>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</si>
  <si>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</si>
  <si>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</si>
  <si>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</si>
  <si>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</si>
  <si>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</si>
  <si>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</si>
  <si>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</si>
  <si>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</si>
  <si>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</si>
  <si>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</si>
  <si>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</si>
  <si>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</si>
  <si>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</si>
  <si>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</si>
  <si>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</si>
  <si>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</si>
  <si>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</si>
  <si>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</si>
  <si>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</si>
  <si>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</si>
  <si>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</si>
  <si>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</si>
  <si>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</si>
  <si>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</si>
  <si>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</si>
  <si>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</si>
  <si>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</si>
  <si>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</si>
  <si>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</si>
  <si>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</si>
  <si>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</si>
  <si>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</si>
  <si>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</si>
  <si>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</si>
  <si>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</si>
  <si>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</si>
  <si>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</si>
  <si>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</si>
  <si>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</si>
  <si>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</si>
  <si>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</si>
  <si>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</si>
  <si>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</si>
  <si>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</si>
  <si>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</si>
  <si>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</si>
  <si>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</si>
  <si>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</si>
  <si>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</si>
  <si>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</si>
  <si>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</si>
  <si>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</si>
  <si>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</si>
  <si>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</si>
  <si>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</si>
  <si>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</si>
  <si>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</si>
  <si>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</si>
  <si>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</si>
  <si>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</si>
  <si>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</si>
  <si>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</si>
  <si>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</si>
  <si>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</si>
  <si>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</si>
  <si>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</si>
  <si>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</si>
  <si>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</si>
  <si>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</si>
  <si>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</si>
  <si>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</si>
  <si>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</si>
  <si>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</si>
  <si>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</si>
  <si>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</si>
  <si>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</si>
  <si>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</si>
  <si>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</si>
  <si>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</si>
  <si>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</si>
  <si>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</si>
  <si>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</si>
  <si>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</si>
  <si>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</si>
  <si>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</si>
  <si>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</si>
  <si>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</si>
  <si>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</si>
  <si>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</si>
  <si>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</si>
  <si>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</si>
  <si>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</si>
  <si>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</si>
  <si>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</si>
  <si>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</si>
  <si>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</si>
  <si>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</si>
  <si>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</si>
  <si>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</si>
  <si>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</si>
  <si>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</si>
  <si>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</si>
  <si>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</si>
  <si>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</si>
  <si>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</si>
  <si>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</si>
  <si>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</si>
  <si>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</si>
  <si>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</si>
  <si>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</si>
  <si>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</si>
  <si>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</si>
  <si>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</si>
  <si>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</si>
  <si>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</si>
  <si>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</si>
  <si>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</si>
  <si>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</si>
  <si>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</si>
  <si>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</si>
  <si>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</si>
  <si>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</si>
  <si>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</si>
  <si>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</si>
  <si>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</si>
  <si>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</si>
  <si>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</si>
  <si>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</si>
  <si>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</si>
  <si>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</si>
  <si>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</si>
  <si>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</si>
  <si>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</si>
  <si>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</si>
  <si>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</si>
  <si>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</si>
  <si>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</si>
  <si>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</si>
  <si>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</si>
  <si>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</si>
  <si>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</si>
  <si>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</si>
  <si>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</si>
  <si>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</si>
  <si>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</si>
  <si>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</si>
  <si>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</si>
  <si>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</si>
  <si>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</si>
  <si>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</si>
  <si>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</si>
  <si>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</si>
  <si>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</si>
  <si>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</si>
  <si>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</si>
  <si>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</si>
  <si>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</si>
  <si>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</si>
  <si>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</si>
  <si>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</si>
  <si>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</si>
  <si>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</si>
  <si>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</si>
  <si>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</si>
  <si>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</si>
  <si>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</si>
  <si>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</si>
  <si>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</si>
  <si>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</si>
  <si>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</si>
  <si>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</si>
  <si>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</si>
  <si>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</si>
  <si>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</si>
  <si>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</si>
  <si>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</si>
  <si>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</si>
  <si>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</si>
  <si>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</si>
  <si>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</si>
  <si>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</si>
  <si>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</si>
  <si>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</si>
  <si>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</si>
  <si>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</si>
  <si>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</si>
  <si>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</si>
  <si>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</si>
  <si>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</si>
  <si>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</si>
  <si>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</si>
  <si>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</si>
  <si>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</si>
  <si>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</si>
  <si>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</si>
  <si>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</si>
  <si>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</si>
  <si>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</si>
  <si>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</si>
  <si>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</si>
  <si>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</si>
  <si>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</si>
  <si>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</si>
  <si>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</si>
  <si>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</si>
  <si>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</si>
  <si>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</si>
  <si>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</si>
  <si>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</si>
  <si>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</si>
  <si>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</si>
  <si>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</si>
  <si>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</si>
  <si>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</si>
  <si>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</si>
  <si>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</si>
  <si>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</si>
  <si>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</si>
  <si>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</si>
  <si>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</si>
  <si>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</si>
  <si>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</si>
  <si>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</si>
  <si>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</si>
  <si>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</si>
  <si>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</si>
  <si>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</si>
  <si>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</si>
  <si>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</si>
  <si>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</si>
  <si>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</si>
  <si>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</si>
  <si>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</si>
  <si>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</si>
  <si>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</si>
  <si>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</si>
  <si>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</si>
  <si>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</si>
  <si>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</si>
  <si>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</si>
  <si>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</si>
  <si>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</si>
  <si>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</si>
  <si>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</si>
  <si>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</si>
  <si>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</si>
  <si>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</si>
  <si>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</si>
  <si>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</si>
  <si>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</si>
  <si>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</si>
  <si>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</si>
  <si>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</si>
  <si>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</si>
  <si>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</si>
  <si>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</si>
  <si>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</si>
  <si>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</si>
  <si>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</si>
  <si>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</si>
  <si>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</si>
  <si>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</si>
  <si>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</si>
  <si>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</si>
  <si>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</si>
  <si>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</si>
  <si>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</si>
  <si>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</si>
  <si>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</si>
  <si>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</si>
  <si>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</si>
  <si>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</si>
  <si>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</si>
  <si>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</si>
  <si>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</si>
  <si>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</si>
  <si>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</si>
  <si>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</si>
  <si>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</si>
  <si>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</si>
  <si>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</si>
  <si>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</si>
  <si>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</si>
  <si>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</si>
  <si>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</si>
  <si>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</si>
  <si>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</si>
  <si>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</si>
  <si>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</si>
  <si>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</si>
  <si>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</si>
  <si>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</si>
  <si>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</si>
  <si>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</si>
  <si>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</si>
  <si>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</si>
  <si>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</si>
  <si>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</si>
  <si>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</si>
  <si>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</si>
  <si>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</si>
  <si>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</si>
  <si>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</si>
  <si>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</si>
  <si>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</si>
  <si>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</si>
  <si>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</si>
  <si>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</si>
  <si>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</si>
  <si>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</si>
  <si>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</si>
  <si>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</si>
  <si>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</si>
  <si>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</si>
  <si>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</si>
  <si>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</si>
  <si>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</si>
  <si>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</si>
  <si>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</si>
  <si>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</si>
  <si>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</si>
  <si>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</si>
  <si>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</si>
  <si>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</si>
  <si>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</si>
  <si>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</si>
  <si>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</si>
  <si>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</si>
  <si>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</si>
  <si>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</si>
  <si>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</si>
  <si>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</si>
  <si>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</si>
  <si>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</si>
  <si>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</si>
  <si>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</si>
  <si>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</si>
  <si>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</si>
  <si>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</si>
  <si>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</si>
  <si>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</si>
  <si>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</si>
  <si>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</si>
  <si>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</si>
  <si>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</si>
  <si>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</si>
  <si>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</si>
  <si>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</si>
  <si>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</si>
  <si>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</si>
  <si>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</si>
  <si>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</si>
  <si>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</si>
  <si>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</si>
  <si>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</si>
  <si>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</si>
  <si>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</si>
  <si>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</si>
  <si>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</si>
  <si>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</si>
  <si>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</si>
  <si>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</si>
  <si>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</si>
  <si>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</si>
  <si>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</si>
  <si>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</si>
  <si>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</si>
  <si>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</si>
  <si>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</si>
  <si>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</si>
  <si>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</si>
  <si>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</si>
  <si>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</si>
  <si>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</si>
  <si>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</si>
  <si>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</si>
  <si>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</si>
  <si>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</si>
  <si>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</si>
  <si>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</si>
  <si>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</si>
  <si>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</si>
  <si>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</si>
  <si>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</si>
  <si>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</si>
  <si>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</si>
  <si>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</si>
  <si>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</si>
  <si>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</si>
  <si>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</si>
  <si>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</si>
  <si>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</si>
  <si>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</si>
  <si>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</si>
  <si>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</si>
  <si>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</si>
  <si>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</si>
  <si>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</si>
  <si>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</si>
  <si>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</si>
  <si>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</si>
  <si>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</si>
  <si>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</si>
  <si>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</si>
  <si>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</si>
  <si>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</si>
  <si>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</si>
  <si>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</si>
  <si>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</si>
  <si>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</si>
  <si>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</si>
  <si>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</si>
  <si>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</si>
  <si>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</si>
  <si>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</si>
  <si>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</si>
  <si>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</si>
  <si>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</si>
  <si>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</si>
  <si>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</si>
  <si>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</si>
  <si>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</si>
  <si>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</si>
  <si>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</si>
  <si>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</si>
  <si>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</si>
  <si>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</si>
  <si>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</si>
  <si>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</si>
  <si>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</si>
  <si>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</si>
  <si>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</si>
  <si>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</si>
  <si>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</si>
  <si>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</si>
  <si>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</si>
  <si>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</si>
  <si>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</si>
  <si>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</si>
  <si>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</si>
  <si>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</si>
  <si>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</si>
  <si>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</si>
  <si>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</si>
  <si>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</si>
  <si>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</si>
  <si>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</si>
  <si>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</si>
  <si>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</si>
  <si>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</si>
  <si>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</si>
  <si>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</si>
  <si>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</si>
  <si>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</si>
  <si>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</si>
  <si>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</si>
  <si>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</si>
  <si>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</si>
  <si>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</si>
  <si>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</si>
  <si>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</si>
  <si>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</si>
  <si>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</si>
  <si>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</si>
  <si>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</si>
  <si>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</si>
  <si>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</si>
  <si>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</si>
  <si>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</si>
  <si>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</si>
  <si>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</si>
  <si>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</si>
  <si>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</si>
  <si>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</si>
  <si>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</si>
  <si>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</si>
  <si>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</si>
  <si>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</si>
  <si>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</si>
  <si>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</si>
  <si>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</si>
  <si>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</si>
  <si>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</si>
  <si>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</si>
  <si>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</si>
  <si>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</si>
  <si>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</si>
  <si>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</si>
  <si>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</si>
  <si>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</si>
  <si>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</si>
  <si>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</si>
  <si>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</si>
  <si>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</si>
  <si>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</si>
  <si>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</si>
  <si>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</si>
  <si>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</si>
  <si>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</si>
  <si>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</si>
  <si>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</si>
  <si>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</si>
  <si>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</si>
  <si>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</si>
  <si>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</si>
  <si>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</si>
  <si>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</si>
  <si>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</si>
  <si>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</si>
  <si>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</si>
  <si>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</si>
  <si>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</si>
  <si>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</si>
  <si>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</si>
  <si>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</si>
  <si>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</si>
  <si>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</si>
  <si>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</si>
  <si>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</si>
  <si>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</si>
  <si>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</si>
  <si>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</si>
  <si>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</si>
  <si>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</si>
  <si>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</si>
  <si>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</si>
  <si>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</si>
  <si>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</si>
  <si>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</si>
  <si>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</si>
  <si>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</si>
  <si>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</si>
  <si>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</si>
  <si>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</si>
  <si>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</si>
  <si>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</si>
  <si>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</si>
  <si>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</si>
  <si>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</si>
  <si>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</si>
  <si>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</si>
  <si>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</si>
  <si>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</si>
  <si>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</si>
  <si>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</si>
  <si>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</si>
  <si>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</si>
  <si>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</si>
  <si>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</si>
  <si>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</si>
  <si>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</si>
  <si>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</si>
  <si>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</si>
  <si>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</si>
  <si>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</si>
  <si>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</si>
  <si>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</si>
  <si>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</si>
  <si>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</si>
  <si>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</si>
  <si>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</si>
  <si>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</si>
  <si>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</si>
  <si>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</si>
  <si>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</si>
  <si>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</si>
  <si>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</si>
  <si>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</si>
  <si>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</si>
  <si>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</si>
  <si>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</si>
  <si>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</si>
  <si>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</si>
  <si>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</si>
  <si>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</si>
  <si>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</si>
  <si>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</si>
  <si>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</si>
  <si>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</si>
  <si>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</si>
  <si>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</si>
  <si>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</si>
  <si>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</si>
  <si>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</si>
  <si>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</si>
  <si>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</si>
  <si>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</si>
  <si>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</si>
  <si>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</si>
  <si>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</si>
  <si>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</si>
  <si>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</si>
  <si>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</si>
  <si>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</si>
  <si>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</si>
  <si>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</si>
  <si>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</si>
  <si>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</si>
  <si>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</si>
  <si>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</si>
  <si>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</si>
  <si>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</si>
  <si>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</si>
  <si>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</si>
  <si>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</si>
  <si>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</si>
  <si>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</si>
  <si>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</si>
  <si>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</si>
  <si>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</si>
  <si>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</si>
  <si>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</si>
  <si>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</si>
  <si>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</si>
  <si>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</si>
  <si>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</si>
  <si>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</si>
  <si>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</si>
  <si>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</si>
  <si>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</si>
  <si>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</si>
  <si>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</si>
  <si>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</si>
  <si>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</si>
  <si>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</si>
  <si>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</si>
  <si>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</si>
  <si>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</si>
  <si>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</si>
  <si>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</si>
  <si>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</si>
  <si>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</si>
  <si>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</si>
  <si>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</si>
  <si>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</si>
  <si>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</si>
  <si>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</si>
  <si>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</si>
  <si>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</si>
  <si>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</si>
  <si>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</si>
  <si>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</si>
  <si>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</si>
  <si>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</si>
  <si>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</si>
  <si>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</si>
  <si>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</si>
  <si>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</si>
  <si>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</si>
  <si>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</si>
  <si>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</si>
  <si>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</si>
  <si>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</si>
  <si>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</si>
  <si>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</si>
  <si>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</si>
  <si>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</si>
  <si>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</si>
  <si>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</si>
  <si>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</si>
  <si>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</si>
  <si>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</si>
  <si>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</si>
  <si>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</si>
  <si>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</si>
  <si>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</si>
  <si>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</si>
  <si>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</si>
  <si>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</si>
  <si>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</si>
  <si>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</si>
  <si>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</si>
  <si>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</si>
  <si>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</si>
  <si>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</si>
  <si>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</si>
  <si>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</si>
  <si>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</si>
  <si>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</si>
  <si>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</si>
  <si>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</si>
  <si>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</si>
  <si>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</si>
  <si>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</si>
  <si>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</si>
  <si>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</si>
  <si>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</si>
  <si>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</si>
  <si>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</si>
  <si>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</si>
  <si>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</si>
  <si>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</si>
  <si>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</si>
  <si>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</si>
  <si>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</si>
  <si>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</si>
  <si>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</si>
  <si>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</si>
  <si>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</si>
  <si>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</si>
  <si>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</si>
  <si>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</si>
  <si>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</si>
  <si>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</si>
  <si>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</si>
  <si>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</si>
  <si>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</si>
  <si>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</si>
  <si>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</si>
  <si>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</si>
  <si>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</si>
  <si>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</si>
  <si>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</si>
  <si>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</si>
  <si>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</si>
  <si>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</si>
  <si>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</si>
  <si>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</si>
  <si>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</si>
  <si>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</si>
  <si>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</si>
  <si>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</si>
  <si>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</si>
  <si>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</si>
  <si>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</si>
  <si>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</si>
  <si>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</si>
  <si>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</si>
  <si>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</si>
  <si>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</si>
  <si>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</si>
  <si>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</si>
  <si>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</si>
  <si>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</si>
  <si>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</si>
  <si>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</si>
  <si>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</si>
  <si>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</si>
  <si>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</si>
  <si>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</si>
  <si>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</si>
  <si>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</si>
  <si>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</si>
  <si>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</si>
  <si>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</si>
  <si>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</si>
  <si>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</si>
  <si>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</si>
  <si>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</si>
  <si>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</si>
  <si>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</si>
  <si>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</si>
  <si>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</si>
  <si>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</si>
  <si>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</si>
  <si>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</si>
  <si>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</si>
  <si>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</si>
  <si>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</si>
  <si>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</si>
  <si>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</si>
  <si>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</si>
  <si>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</si>
  <si>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</si>
  <si>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</si>
  <si>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</si>
  <si>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</si>
  <si>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</si>
  <si>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</si>
  <si>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</si>
  <si>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</si>
  <si>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</si>
  <si>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</si>
  <si>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</si>
  <si>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</si>
  <si>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</si>
  <si>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</si>
  <si>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</si>
  <si>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</si>
  <si>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</si>
  <si>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</si>
  <si>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</si>
  <si>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</si>
  <si>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</si>
  <si>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</si>
  <si>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</si>
  <si>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</si>
  <si>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</si>
  <si>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</si>
  <si>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</si>
  <si>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</si>
  <si>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</si>
  <si>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</si>
  <si>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</si>
  <si>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</si>
  <si>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</si>
  <si>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</si>
  <si>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</si>
  <si>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</si>
  <si>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</si>
  <si>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</si>
  <si>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</si>
  <si>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</si>
  <si>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</si>
  <si>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</si>
  <si>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</si>
  <si>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</si>
  <si>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</si>
  <si>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</si>
  <si>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</si>
  <si>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</si>
  <si>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</si>
  <si>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</si>
  <si>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</si>
  <si>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</si>
  <si>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</si>
  <si>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</si>
  <si>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</si>
  <si>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</si>
  <si>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</si>
  <si>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</si>
  <si>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</si>
  <si>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</si>
  <si>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</si>
  <si>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</si>
  <si>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</si>
  <si>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</si>
  <si>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</si>
  <si>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</si>
  <si>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</si>
  <si>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</si>
  <si>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</si>
  <si>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</si>
  <si>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</si>
  <si>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</si>
  <si>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</si>
  <si>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</si>
  <si>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</si>
  <si>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</si>
  <si>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</si>
  <si>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</si>
  <si>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</si>
  <si>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</si>
  <si>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</si>
  <si>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</si>
  <si>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</si>
  <si>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</si>
  <si>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</si>
  <si>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</si>
  <si>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</si>
  <si>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</si>
  <si>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</si>
  <si>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</si>
  <si>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</si>
  <si>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</si>
  <si>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</si>
  <si>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</si>
  <si>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</si>
  <si>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</si>
  <si>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</si>
  <si>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</si>
  <si>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</si>
  <si>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</si>
  <si>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</si>
  <si>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</si>
  <si>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</si>
  <si>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</si>
  <si>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</si>
  <si>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</si>
  <si>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</si>
  <si>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</si>
  <si>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</si>
  <si>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</si>
  <si>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</si>
  <si>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</si>
  <si>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</si>
  <si>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</si>
  <si>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</si>
  <si>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</si>
  <si>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</si>
  <si>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</si>
  <si>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</si>
  <si>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</si>
  <si>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</si>
  <si>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</si>
  <si>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</si>
  <si>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</si>
  <si>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</si>
  <si>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</si>
  <si>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</si>
  <si>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</si>
  <si>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</si>
  <si>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</si>
  <si>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</si>
  <si>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</si>
  <si>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</si>
  <si>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</si>
  <si>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</si>
  <si>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</si>
  <si>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</si>
  <si>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</si>
  <si>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</si>
  <si>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</si>
  <si>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</si>
  <si>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</si>
  <si>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</si>
  <si>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</si>
  <si>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</si>
  <si>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</si>
  <si>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</si>
  <si>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</si>
  <si>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</si>
  <si>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</si>
  <si>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</si>
  <si>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</si>
  <si>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</si>
  <si>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</si>
  <si>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</si>
  <si>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</si>
  <si>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</si>
  <si>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</si>
  <si>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</si>
  <si>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</si>
  <si>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</si>
  <si>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</si>
  <si>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</si>
  <si>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</si>
  <si>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</si>
  <si>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</si>
  <si>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</si>
  <si>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</si>
  <si>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</si>
  <si>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</si>
  <si>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</si>
  <si>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</si>
  <si>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</si>
  <si>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</si>
  <si>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</si>
  <si>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</si>
  <si>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</si>
  <si>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</si>
  <si>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</si>
  <si>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</si>
  <si>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</si>
  <si>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</si>
  <si>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</si>
  <si>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</si>
  <si>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</si>
  <si>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</si>
  <si>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</si>
  <si>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</si>
  <si>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</si>
  <si>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</si>
  <si>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</si>
  <si>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</si>
  <si>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</si>
  <si>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</si>
  <si>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</si>
  <si>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</si>
  <si>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</si>
  <si>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</si>
  <si>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</si>
  <si>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</si>
  <si>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</si>
  <si>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</si>
  <si>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</si>
  <si>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</si>
  <si>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</si>
  <si>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</si>
  <si>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</si>
  <si>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</si>
  <si>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</si>
  <si>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</si>
  <si>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</si>
  <si>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</si>
  <si>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</si>
  <si>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</si>
  <si>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</si>
  <si>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</si>
  <si>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</si>
  <si>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</si>
  <si>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</si>
  <si>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</si>
  <si>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</si>
  <si>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</si>
  <si>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</si>
  <si>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</si>
  <si>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</si>
  <si>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</si>
  <si>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</si>
  <si>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</si>
  <si>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</si>
  <si>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</si>
  <si>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</si>
  <si>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</si>
  <si>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</si>
  <si>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</si>
  <si>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</si>
  <si>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</si>
  <si>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</si>
  <si>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</si>
  <si>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</si>
  <si>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</si>
  <si>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</si>
  <si>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</si>
  <si>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</si>
  <si>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</si>
  <si>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</si>
  <si>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</si>
  <si>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</si>
  <si>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</si>
  <si>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</si>
  <si>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</si>
  <si>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</si>
  <si>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</si>
  <si>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</si>
  <si>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</si>
  <si>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</si>
  <si>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</si>
  <si>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</si>
  <si>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</si>
  <si>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</si>
  <si>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</si>
  <si>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</si>
  <si>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</si>
  <si>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</si>
  <si>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</si>
  <si>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</si>
  <si>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</si>
  <si>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</si>
  <si>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</si>
  <si>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</si>
  <si>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</si>
  <si>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</si>
  <si>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</si>
  <si>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</si>
  <si>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</si>
  <si>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</si>
  <si>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</si>
  <si>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</si>
  <si>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</si>
  <si>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</si>
  <si>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</si>
  <si>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</si>
  <si>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</si>
  <si>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</si>
  <si>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</si>
  <si>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</si>
  <si>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</si>
  <si>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</si>
  <si>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</si>
  <si>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</si>
  <si>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</si>
  <si>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</si>
  <si>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</si>
  <si>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</si>
  <si>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</si>
  <si>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</si>
  <si>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</si>
  <si>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</si>
  <si>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</si>
  <si>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</si>
  <si>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</si>
  <si>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</si>
  <si>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</si>
  <si>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</si>
  <si>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</si>
  <si>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</si>
  <si>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</si>
  <si>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</si>
  <si>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</si>
  <si>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</si>
  <si>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</si>
  <si>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</si>
  <si>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</si>
  <si>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</si>
  <si>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</si>
  <si>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</si>
  <si>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</si>
  <si>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</si>
  <si>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</si>
  <si>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</si>
  <si>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</si>
  <si>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</si>
  <si>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</si>
  <si>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</si>
  <si>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</si>
  <si>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</si>
  <si>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</si>
  <si>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</si>
  <si>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</si>
  <si>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</si>
  <si>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</si>
  <si>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</si>
  <si>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</si>
  <si>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</si>
  <si>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</si>
  <si>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</si>
  <si>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</si>
  <si>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</si>
  <si>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</si>
  <si>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</si>
  <si>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</si>
  <si>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</si>
  <si>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</si>
  <si>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</si>
  <si>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</si>
  <si>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</si>
  <si>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</si>
  <si>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</si>
  <si>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</si>
  <si>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</si>
  <si>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</si>
  <si>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</si>
  <si>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</si>
  <si>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</si>
  <si>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</si>
  <si>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</si>
  <si>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</si>
  <si>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</si>
  <si>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</si>
  <si>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</si>
  <si>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</si>
  <si>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</si>
  <si>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</si>
  <si>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</si>
  <si>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</si>
  <si>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</si>
  <si>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</si>
  <si>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</si>
  <si>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</si>
  <si>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</si>
  <si>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</si>
  <si>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</si>
  <si>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</si>
  <si>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</si>
  <si>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</si>
  <si>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</si>
  <si>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</si>
  <si>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</si>
  <si>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</si>
  <si>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</si>
  <si>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</si>
  <si>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</si>
  <si>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</si>
  <si>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</si>
  <si>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</si>
  <si>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</si>
  <si>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</si>
  <si>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</si>
  <si>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</si>
  <si>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</si>
  <si>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</si>
  <si>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</si>
  <si>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</si>
  <si>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</si>
  <si>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</si>
  <si>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</si>
  <si>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</si>
  <si>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</si>
  <si>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</si>
  <si>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</si>
  <si>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</si>
  <si>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</si>
  <si>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</si>
  <si>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</si>
  <si>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</si>
  <si>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</si>
  <si>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</si>
  <si>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</si>
  <si>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</si>
  <si>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</si>
  <si>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</si>
  <si>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</si>
  <si>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</si>
  <si>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</si>
  <si>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</si>
  <si>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</si>
  <si>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</si>
  <si>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</si>
  <si>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</si>
  <si>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</si>
  <si>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</si>
  <si>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</si>
  <si>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</si>
  <si>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</si>
  <si>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</si>
  <si>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</si>
  <si>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</si>
  <si>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</si>
  <si>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</si>
  <si>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</si>
  <si>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</si>
  <si>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</si>
  <si>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</si>
  <si>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</si>
  <si>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</si>
  <si>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</si>
  <si>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</si>
  <si>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</si>
  <si>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</si>
  <si>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</si>
  <si>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</si>
  <si>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</si>
  <si>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</si>
  <si>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</si>
  <si>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</si>
  <si>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</si>
  <si>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</si>
  <si>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</si>
  <si>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</si>
  <si>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</si>
  <si>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</si>
  <si>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</si>
  <si>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</si>
  <si>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</si>
  <si>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</si>
  <si>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</si>
  <si>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</si>
  <si>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</si>
  <si>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</si>
  <si>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</si>
  <si>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</si>
  <si>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</si>
  <si>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</si>
  <si>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</si>
  <si>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</si>
  <si>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</si>
  <si>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</si>
  <si>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</si>
  <si>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</si>
  <si>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</si>
  <si>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</si>
  <si>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</si>
  <si>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</si>
  <si>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</si>
  <si>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</si>
  <si>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</si>
  <si>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</si>
  <si>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</si>
  <si>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</si>
  <si>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</si>
  <si>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</si>
  <si>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</si>
  <si>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</si>
  <si>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</si>
  <si>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</si>
  <si>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</si>
  <si>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</si>
  <si>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</si>
  <si>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</si>
  <si>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</si>
  <si>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</si>
  <si>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</si>
  <si>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</si>
  <si>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</si>
  <si>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</si>
  <si>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</si>
  <si>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</si>
  <si>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</si>
  <si>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</si>
  <si>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</si>
  <si>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</si>
  <si>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</si>
  <si>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</si>
  <si>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</si>
  <si>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</si>
  <si>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</si>
  <si>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</si>
  <si>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</si>
  <si>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</si>
  <si>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</si>
  <si>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</si>
  <si>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</si>
  <si>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</si>
  <si>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</si>
  <si>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</si>
  <si>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</si>
  <si>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</si>
  <si>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</si>
  <si>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</si>
  <si>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</si>
  <si>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</si>
  <si>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</si>
  <si>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</si>
  <si>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</si>
  <si>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</si>
  <si>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</si>
  <si>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</si>
  <si>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</si>
  <si>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</si>
  <si>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</si>
  <si>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</si>
  <si>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</si>
  <si>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</si>
  <si>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</si>
  <si>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</si>
  <si>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</si>
  <si>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</si>
  <si>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</si>
  <si>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</si>
  <si>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</si>
  <si>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</si>
  <si>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</si>
  <si>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</si>
  <si>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</si>
  <si>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</si>
  <si>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</si>
  <si>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</si>
  <si>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</si>
  <si>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</si>
  <si>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</si>
  <si>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</si>
  <si>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</si>
  <si>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</si>
  <si>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</si>
  <si>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</si>
  <si>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</si>
  <si>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</si>
  <si>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</si>
  <si>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</si>
  <si>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</si>
  <si>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</si>
  <si>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</si>
  <si>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</si>
  <si>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</si>
  <si>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</si>
  <si>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</si>
  <si>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</si>
  <si>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</si>
  <si>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</si>
  <si>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</si>
  <si>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</si>
  <si>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</si>
  <si>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</si>
  <si>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</si>
  <si>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</si>
  <si>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</si>
  <si>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</si>
  <si>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</si>
  <si>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</si>
  <si>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</si>
  <si>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</si>
  <si>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</si>
  <si>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</si>
  <si>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</si>
  <si>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</si>
  <si>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</si>
  <si>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</si>
  <si>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</si>
  <si>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</si>
  <si>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</si>
  <si>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</si>
  <si>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</si>
  <si>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</si>
  <si>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</si>
  <si>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</si>
  <si>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</si>
  <si>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</si>
  <si>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</si>
  <si>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</si>
  <si>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</si>
  <si>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</si>
  <si>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</si>
  <si>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</si>
  <si>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</si>
  <si>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</si>
  <si>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</si>
  <si>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</si>
  <si>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</si>
  <si>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</si>
  <si>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</si>
  <si>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</si>
  <si>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</si>
  <si>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</si>
  <si>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</si>
  <si>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</si>
  <si>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</si>
  <si>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</si>
  <si>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</si>
  <si>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</si>
  <si>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</si>
  <si>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</si>
  <si>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</si>
  <si>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</si>
  <si>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</si>
  <si>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</si>
  <si>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</si>
  <si>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</si>
  <si>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</si>
  <si>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</si>
  <si>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</si>
  <si>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</si>
  <si>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</si>
  <si>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</si>
  <si>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</si>
  <si>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</si>
  <si>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</si>
  <si>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</si>
  <si>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</si>
  <si>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</si>
  <si>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</si>
  <si>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</si>
  <si>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</si>
  <si>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</si>
  <si>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</si>
  <si>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</si>
  <si>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</si>
  <si>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</si>
  <si>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</si>
  <si>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</si>
  <si>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</si>
  <si>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</si>
  <si>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</si>
  <si>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</si>
  <si>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</si>
  <si>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</si>
  <si>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</si>
  <si>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</si>
  <si>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</si>
  <si>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</si>
  <si>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</si>
  <si>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</si>
  <si>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</si>
  <si>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</si>
  <si>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</si>
  <si>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</si>
  <si>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</si>
  <si>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</si>
  <si>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</si>
  <si>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</si>
  <si>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</si>
  <si>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</si>
  <si>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</si>
  <si>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</si>
  <si>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</si>
  <si>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</si>
  <si>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</si>
  <si>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</si>
  <si>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</si>
  <si>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</si>
  <si>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</si>
  <si>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</si>
  <si>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</si>
  <si>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</si>
  <si>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</si>
  <si>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</si>
  <si>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</si>
  <si>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</si>
  <si>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</si>
  <si>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</si>
  <si>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</si>
  <si>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</si>
  <si>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</si>
  <si>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</si>
  <si>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</si>
  <si>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</si>
  <si>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</si>
  <si>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</si>
  <si>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</si>
  <si>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</si>
  <si>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</si>
  <si>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</si>
  <si>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</si>
  <si>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</si>
  <si>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</si>
  <si>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</si>
  <si>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</si>
  <si>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</si>
  <si>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</si>
  <si>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</si>
  <si>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</si>
  <si>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</si>
  <si>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</si>
  <si>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</si>
  <si>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</si>
  <si>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</si>
  <si>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</si>
  <si>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</si>
  <si>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</si>
  <si>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</si>
  <si>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</si>
  <si>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</si>
  <si>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</si>
  <si>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</si>
  <si>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</si>
  <si>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</si>
  <si>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</si>
  <si>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</si>
  <si>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</si>
  <si>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</si>
  <si>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</si>
  <si>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</si>
  <si>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</si>
  <si>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</si>
  <si>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</si>
  <si>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</si>
  <si>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</si>
  <si>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</si>
  <si>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</si>
  <si>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</si>
  <si>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</si>
  <si>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</si>
  <si>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</si>
  <si>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</si>
  <si>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</si>
  <si>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</si>
  <si>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</si>
  <si>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</si>
  <si>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</si>
  <si>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</si>
  <si>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</si>
  <si>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</si>
  <si>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</si>
  <si>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</si>
  <si>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</si>
  <si>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</si>
  <si>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</si>
  <si>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</si>
  <si>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</si>
  <si>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</si>
  <si>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</si>
  <si>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</si>
  <si>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</si>
  <si>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</si>
  <si>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</si>
  <si>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</si>
  <si>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</si>
  <si>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</si>
  <si>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</si>
  <si>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</si>
  <si>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</si>
  <si>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</si>
  <si>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</si>
  <si>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</si>
  <si>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</si>
  <si>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</si>
  <si>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</si>
  <si>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</si>
  <si>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</si>
  <si>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</si>
  <si>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</si>
  <si>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</si>
  <si>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</si>
  <si>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</si>
  <si>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</si>
  <si>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</si>
  <si>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</si>
  <si>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</si>
  <si>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</si>
  <si>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</si>
  <si>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</si>
  <si>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</si>
  <si>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</si>
  <si>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</si>
  <si>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</si>
  <si>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</si>
  <si>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</si>
  <si>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</si>
  <si>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</si>
  <si>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</si>
  <si>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</si>
  <si>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</si>
  <si>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</si>
  <si>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</si>
  <si>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</si>
  <si>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</si>
  <si>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</si>
  <si>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</si>
  <si>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</si>
  <si>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</si>
  <si>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</si>
  <si>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</si>
  <si>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</si>
  <si>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</si>
  <si>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</si>
  <si>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</si>
  <si>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</si>
  <si>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</si>
  <si>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</si>
  <si>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</si>
  <si>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</si>
  <si>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</si>
  <si>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</si>
  <si>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</si>
  <si>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</si>
  <si>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</si>
  <si>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</si>
  <si>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</si>
  <si>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</si>
  <si>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</si>
  <si>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</si>
  <si>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</si>
  <si>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</si>
  <si>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</si>
  <si>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</si>
  <si>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</si>
  <si>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</si>
  <si>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</si>
  <si>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</si>
  <si>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</si>
  <si>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</si>
  <si>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</si>
  <si>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</si>
  <si>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</si>
  <si>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</si>
  <si>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</si>
  <si>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</si>
  <si>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</si>
  <si>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</si>
  <si>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</si>
  <si>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</si>
  <si>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</si>
  <si>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</si>
  <si>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</si>
  <si>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</si>
  <si>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</si>
  <si>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</si>
  <si>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</si>
  <si>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</si>
  <si>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</si>
  <si>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</si>
  <si>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</si>
  <si>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</si>
  <si>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</si>
  <si>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</si>
  <si>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</si>
  <si>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</si>
  <si>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</si>
  <si>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</si>
  <si>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</si>
  <si>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</si>
  <si>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</si>
  <si>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</si>
  <si>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</si>
  <si>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</si>
  <si>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</si>
  <si>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</si>
  <si>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</si>
  <si>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</si>
  <si>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</si>
  <si>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</si>
  <si>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</si>
  <si>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</si>
  <si>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</si>
  <si>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</si>
  <si>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</si>
  <si>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</si>
  <si>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</si>
  <si>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</si>
  <si>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</si>
  <si>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</si>
  <si>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</si>
  <si>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</si>
  <si>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</si>
  <si>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</si>
  <si>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</si>
  <si>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</si>
  <si>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</si>
  <si>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</si>
  <si>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</si>
  <si>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</si>
  <si>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</si>
  <si>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</si>
  <si>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</si>
  <si>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</si>
  <si>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</si>
  <si>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</si>
  <si>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</si>
  <si>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</si>
  <si>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</si>
  <si>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</si>
  <si>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</si>
  <si>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</si>
  <si>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</si>
  <si>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</si>
  <si>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</si>
  <si>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</si>
  <si>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</si>
  <si>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</si>
  <si>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</si>
  <si>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</si>
  <si>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</si>
  <si>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</si>
  <si>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</si>
  <si>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</si>
  <si>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</si>
  <si>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</si>
  <si>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</si>
  <si>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</si>
  <si>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</si>
  <si>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</si>
  <si>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</si>
  <si>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</si>
  <si>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</si>
  <si>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</si>
  <si>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</si>
  <si>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</si>
  <si>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</si>
  <si>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</si>
  <si>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</si>
  <si>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</si>
  <si>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</si>
  <si>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</si>
  <si>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</si>
  <si>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</si>
  <si>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</si>
  <si>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</si>
  <si>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</si>
  <si>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</si>
  <si>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</si>
  <si>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</si>
  <si>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</si>
  <si>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</si>
  <si>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</si>
  <si>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</si>
  <si>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</si>
  <si>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</si>
  <si>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</si>
  <si>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</si>
  <si>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</si>
  <si>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</si>
  <si>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</si>
  <si>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</si>
  <si>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</si>
  <si>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</si>
  <si>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</si>
  <si>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</si>
  <si>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</si>
  <si>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</si>
  <si>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</si>
  <si>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</si>
  <si>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</si>
  <si>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</si>
  <si>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</si>
  <si>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</si>
  <si>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</si>
  <si>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</si>
  <si>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</si>
  <si>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</si>
  <si>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</si>
  <si>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</si>
  <si>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</si>
  <si>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</si>
  <si>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</si>
  <si>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</si>
  <si>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</si>
  <si>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</si>
  <si>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</si>
  <si>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</si>
  <si>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</si>
  <si>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</si>
  <si>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</si>
  <si>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</si>
  <si>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</si>
  <si>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</si>
  <si>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</si>
  <si>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</si>
  <si>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</si>
  <si>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</si>
  <si>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</si>
  <si>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</si>
  <si>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</si>
  <si>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</si>
  <si>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</si>
  <si>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</si>
  <si>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</si>
  <si>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</si>
  <si>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</si>
  <si>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</si>
  <si>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</si>
  <si>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</si>
  <si>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</si>
  <si>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</si>
  <si>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</si>
  <si>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</si>
  <si>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</si>
  <si>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</si>
  <si>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</si>
  <si>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</si>
  <si>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</si>
  <si>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</si>
  <si>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</si>
  <si>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</si>
  <si>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</si>
  <si>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</si>
  <si>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</si>
  <si>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</si>
  <si>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</si>
  <si>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</si>
  <si>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</si>
  <si>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</si>
  <si>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</si>
  <si>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</si>
  <si>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</si>
  <si>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</si>
  <si>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</si>
  <si>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</si>
  <si>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</si>
  <si>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</si>
  <si>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</si>
  <si>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</si>
  <si>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</si>
  <si>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</si>
  <si>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</si>
  <si>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</si>
  <si>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</si>
  <si>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</si>
  <si>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</si>
  <si>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</si>
  <si>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</si>
  <si>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</si>
  <si>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</si>
  <si>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</si>
  <si>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</si>
  <si>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</si>
  <si>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</si>
  <si>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</si>
  <si>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</si>
  <si>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</si>
  <si>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</si>
  <si>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</si>
  <si>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</si>
  <si>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</si>
  <si>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</si>
  <si>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</si>
  <si>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</si>
  <si>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</si>
  <si>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</si>
  <si>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</si>
  <si>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</si>
  <si>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</si>
  <si>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</si>
  <si>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</si>
  <si>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</si>
  <si>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</si>
  <si>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</si>
  <si>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</si>
  <si>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</si>
  <si>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</si>
  <si>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</si>
  <si>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</si>
  <si>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</si>
  <si>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</si>
  <si>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</si>
  <si>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</si>
  <si>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</si>
  <si>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</si>
  <si>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</si>
  <si>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</si>
  <si>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</si>
  <si>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</si>
  <si>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</si>
  <si>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</si>
  <si>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</si>
  <si>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</si>
  <si>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</si>
  <si>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</si>
  <si>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</si>
  <si>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</si>
  <si>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</si>
  <si>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</si>
  <si>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</si>
  <si>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</si>
  <si>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</si>
  <si>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</si>
  <si>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</si>
  <si>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</si>
  <si>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</si>
  <si>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</si>
  <si>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</si>
  <si>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</si>
  <si>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</si>
  <si>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</si>
  <si>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</si>
  <si>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</si>
  <si>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</si>
  <si>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</si>
  <si>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</si>
  <si>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</si>
  <si>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</si>
  <si>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</si>
  <si>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</si>
  <si>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</si>
  <si>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</si>
  <si>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</si>
  <si>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</si>
  <si>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</si>
  <si>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</si>
  <si>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</si>
  <si>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</si>
  <si>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</si>
  <si>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</si>
  <si>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</si>
  <si>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</si>
  <si>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</si>
  <si>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</si>
  <si>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</si>
  <si>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</si>
  <si>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</si>
  <si>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</si>
  <si>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</si>
  <si>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</si>
  <si>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</si>
  <si>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</si>
  <si>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</si>
  <si>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</si>
  <si>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</si>
  <si>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</si>
  <si>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</si>
  <si>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</si>
  <si>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</si>
  <si>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</si>
  <si>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</si>
  <si>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</si>
  <si>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</si>
  <si>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</si>
  <si>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</si>
  <si>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</si>
  <si>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</si>
  <si>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</si>
  <si>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</si>
  <si>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</si>
  <si>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</si>
  <si>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</si>
  <si>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</si>
  <si>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</si>
  <si>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</si>
  <si>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</si>
  <si>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</si>
  <si>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</si>
  <si>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</si>
  <si>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</si>
  <si>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</si>
  <si>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</si>
  <si>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</si>
  <si>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</si>
  <si>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</si>
  <si>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</si>
  <si>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</si>
  <si>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</si>
  <si>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</si>
  <si>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</si>
  <si>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</si>
  <si>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</si>
  <si>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</si>
  <si>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</si>
  <si>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</si>
  <si>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</si>
  <si>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</si>
  <si>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</si>
  <si>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</si>
  <si>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</si>
  <si>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</si>
  <si>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</si>
  <si>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</si>
  <si>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</si>
  <si>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</si>
  <si>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</si>
  <si>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</si>
  <si>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</si>
  <si>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</si>
  <si>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</si>
  <si>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</si>
  <si>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</si>
  <si>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</si>
  <si>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</si>
  <si>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</si>
  <si>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</si>
  <si>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</si>
  <si>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</si>
  <si>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</si>
  <si>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</si>
  <si>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</si>
  <si>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</si>
  <si>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</si>
  <si>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</si>
  <si>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</si>
  <si>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</si>
  <si>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</si>
  <si>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</si>
  <si>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</si>
  <si>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</si>
  <si>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</si>
  <si>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</si>
  <si>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</si>
  <si>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</si>
  <si>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</si>
  <si>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</si>
  <si>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</si>
  <si>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</si>
  <si>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</si>
  <si>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</si>
  <si>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</si>
  <si>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</si>
  <si>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</si>
  <si>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</si>
  <si>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</si>
  <si>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</si>
  <si>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</si>
  <si>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</si>
  <si>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</si>
  <si>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</si>
  <si>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</si>
  <si>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</si>
  <si>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</si>
  <si>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</si>
  <si>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</si>
  <si>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</si>
  <si>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</si>
  <si>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</si>
  <si>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</si>
  <si>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</si>
  <si>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</si>
  <si>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</si>
  <si>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</si>
  <si>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</si>
  <si>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</si>
  <si>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</si>
  <si>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</si>
  <si>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</si>
  <si>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</si>
  <si>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</si>
  <si>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</si>
  <si>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</si>
  <si>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</si>
  <si>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</si>
  <si>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</si>
  <si>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</si>
  <si>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</si>
  <si>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</si>
  <si>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</si>
  <si>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</si>
  <si>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</si>
  <si>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</si>
  <si>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</si>
  <si>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</si>
  <si>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</si>
  <si>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</si>
  <si>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</si>
  <si>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</si>
  <si>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</si>
  <si>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</si>
  <si>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</si>
  <si>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</si>
  <si>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</si>
  <si>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</si>
  <si>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</si>
  <si>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</si>
  <si>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</si>
  <si>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</si>
  <si>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</si>
  <si>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</si>
  <si>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</si>
  <si>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</si>
  <si>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</si>
  <si>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</si>
  <si>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</si>
  <si>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</si>
  <si>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</si>
  <si>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</si>
  <si>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</si>
  <si>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</si>
  <si>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</si>
  <si>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</si>
  <si>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</si>
  <si>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</si>
  <si>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</si>
  <si>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</si>
  <si>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</si>
  <si>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</si>
  <si>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</si>
  <si>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</si>
  <si>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</si>
  <si>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</si>
  <si>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</si>
  <si>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</si>
  <si>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</si>
  <si>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</si>
  <si>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</si>
  <si>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</si>
  <si>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</si>
  <si>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</si>
  <si>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</si>
  <si>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</si>
  <si>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</si>
  <si>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</si>
  <si>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</si>
  <si>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</si>
  <si>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</si>
  <si>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</si>
  <si>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</si>
  <si>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</si>
  <si>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</si>
  <si>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</si>
  <si>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</si>
  <si>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</si>
  <si>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</si>
  <si>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</si>
  <si>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</si>
  <si>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</si>
  <si>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</si>
  <si>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</si>
  <si>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</si>
  <si>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</si>
  <si>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</si>
  <si>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</si>
  <si>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</si>
  <si>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</si>
  <si>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</si>
  <si>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</si>
  <si>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</si>
  <si>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</si>
  <si>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</si>
  <si>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</si>
  <si>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</si>
  <si>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</si>
  <si>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</si>
  <si>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</si>
  <si>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</si>
  <si>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</si>
  <si>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</si>
  <si>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</si>
  <si>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</si>
  <si>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</si>
  <si>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</si>
  <si>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</si>
  <si>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</si>
  <si>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</si>
  <si>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</si>
  <si>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</si>
  <si>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</si>
  <si>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</si>
  <si>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</si>
  <si>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</si>
  <si>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</si>
  <si>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</si>
  <si>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</si>
  <si>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</si>
  <si>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</si>
  <si>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</si>
  <si>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</si>
  <si>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</si>
  <si>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</si>
  <si>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</si>
  <si>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</si>
  <si>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</si>
  <si>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</si>
  <si>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</si>
  <si>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</si>
  <si>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</si>
  <si>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</si>
  <si>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</si>
  <si>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</si>
  <si>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</si>
  <si>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</si>
  <si>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</si>
  <si>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</si>
  <si>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</si>
  <si>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</si>
  <si>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</si>
  <si>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</si>
  <si>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</si>
  <si>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</si>
  <si>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</si>
  <si>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</si>
  <si>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</si>
  <si>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</si>
  <si>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</si>
  <si>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</si>
  <si>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</si>
  <si>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</si>
  <si>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</si>
  <si>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</si>
  <si>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</si>
  <si>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</si>
  <si>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</si>
  <si>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</si>
  <si>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</si>
  <si>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</si>
  <si>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</si>
  <si>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</si>
  <si>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</si>
  <si>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</si>
  <si>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</si>
  <si>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</si>
  <si>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</si>
  <si>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</si>
  <si>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</si>
  <si>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</si>
  <si>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</si>
  <si>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</si>
  <si>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</si>
  <si>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</si>
  <si>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</si>
  <si>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</si>
  <si>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</si>
  <si>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</si>
  <si>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</si>
  <si>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</si>
  <si>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</si>
  <si>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</si>
  <si>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</si>
  <si>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</si>
  <si>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</si>
  <si>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</si>
  <si>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</si>
  <si>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</si>
  <si>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</si>
  <si>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</si>
  <si>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</si>
  <si>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</si>
  <si>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</si>
  <si>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</si>
  <si>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</si>
  <si>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</si>
  <si>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</si>
  <si>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</si>
  <si>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</si>
  <si>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</si>
  <si>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</si>
  <si>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</si>
  <si>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</si>
  <si>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</si>
  <si>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</si>
  <si>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</si>
  <si>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</si>
  <si>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</si>
  <si>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</si>
  <si>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</si>
  <si>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</si>
  <si>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</si>
  <si>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</si>
  <si>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</si>
  <si>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</si>
  <si>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</si>
  <si>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</si>
  <si>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</si>
  <si>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</si>
  <si>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</si>
  <si>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</si>
  <si>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</si>
  <si>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</si>
  <si>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</si>
  <si>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</si>
  <si>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</si>
  <si>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</si>
  <si>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</si>
  <si>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</si>
  <si>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</si>
  <si>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</si>
  <si>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</si>
  <si>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</si>
  <si>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</si>
  <si>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</si>
  <si>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</si>
  <si>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</si>
  <si>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</si>
  <si>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</si>
  <si>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</si>
  <si>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</si>
  <si>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</si>
  <si>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</si>
  <si>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</si>
  <si>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</si>
  <si>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</si>
  <si>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</si>
  <si>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</si>
  <si>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</si>
  <si>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</si>
  <si>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</si>
  <si>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</si>
  <si>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</si>
  <si>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</si>
  <si>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</si>
  <si>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</si>
  <si>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</si>
  <si>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</si>
  <si>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</si>
  <si>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</si>
  <si>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</si>
  <si>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</si>
  <si>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</si>
  <si>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</si>
  <si>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</si>
  <si>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</si>
  <si>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</si>
  <si>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</si>
  <si>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</si>
  <si>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</si>
  <si>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</si>
  <si>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</si>
  <si>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</si>
  <si>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</si>
  <si>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</si>
  <si>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</si>
  <si>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</si>
  <si>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</si>
  <si>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</si>
  <si>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</si>
  <si>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</si>
  <si>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</si>
  <si>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</si>
  <si>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</si>
  <si>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</si>
  <si>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</si>
  <si>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</si>
  <si>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</si>
  <si>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</si>
  <si>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</si>
  <si>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</si>
  <si>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</si>
  <si>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</si>
  <si>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</si>
  <si>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</si>
  <si>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</si>
  <si>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</si>
  <si>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</si>
  <si>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</si>
  <si>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</si>
  <si>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</si>
  <si>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</si>
  <si>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</si>
  <si>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</si>
  <si>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</si>
  <si>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</si>
  <si>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</si>
  <si>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</si>
  <si>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</si>
  <si>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</si>
  <si>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</si>
  <si>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</si>
  <si>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</si>
  <si>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</si>
  <si>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</si>
  <si>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</si>
  <si>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</si>
  <si>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</si>
  <si>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</si>
  <si>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</si>
  <si>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</si>
  <si>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</si>
  <si>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</si>
  <si>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</si>
  <si>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</si>
  <si>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</si>
  <si>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</si>
  <si>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</si>
  <si>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</si>
  <si>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</si>
  <si>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</si>
  <si>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</si>
  <si>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</si>
  <si>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</si>
  <si>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</si>
  <si>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</si>
  <si>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</si>
  <si>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</si>
  <si>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</si>
  <si>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</si>
  <si>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</si>
  <si>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</si>
  <si>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</si>
  <si>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</si>
  <si>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</si>
  <si>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</si>
  <si>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</si>
  <si>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</si>
  <si>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</si>
  <si>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</si>
  <si>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</si>
  <si>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</si>
  <si>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</si>
  <si>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</si>
  <si>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</si>
  <si>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</si>
  <si>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</si>
  <si>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</si>
  <si>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</si>
  <si>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</si>
  <si>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</si>
  <si>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</si>
  <si>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</si>
  <si>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</si>
  <si>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</si>
  <si>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</si>
  <si>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</si>
  <si>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</si>
  <si>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</si>
  <si>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</si>
  <si>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</si>
  <si>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</si>
  <si>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</si>
  <si>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</si>
  <si>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</si>
  <si>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</si>
  <si>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</si>
  <si>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</si>
  <si>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</si>
  <si>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</si>
  <si>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</si>
  <si>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</si>
  <si>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</si>
  <si>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</si>
  <si>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</si>
  <si>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</si>
  <si>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</si>
  <si>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</si>
  <si>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</si>
  <si>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</si>
  <si>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</si>
  <si>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</si>
  <si>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</si>
  <si>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</si>
  <si>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</si>
  <si>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</si>
  <si>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</si>
  <si>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</si>
  <si>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</si>
  <si>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</si>
  <si>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</si>
  <si>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</si>
  <si>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</si>
  <si>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</si>
  <si>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</si>
  <si>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</si>
  <si>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</si>
  <si>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</si>
  <si>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</si>
  <si>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</si>
  <si>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</si>
  <si>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</si>
  <si>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</si>
  <si>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</si>
  <si>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</si>
  <si>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</si>
  <si>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</si>
  <si>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</si>
  <si>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</si>
  <si>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</si>
  <si>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</si>
  <si>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</si>
  <si>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</si>
  <si>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</si>
  <si>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</si>
  <si>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</si>
  <si>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</si>
  <si>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</si>
  <si>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</si>
  <si>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</si>
  <si>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</si>
  <si>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</si>
  <si>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</si>
  <si>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</si>
  <si>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</si>
  <si>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</si>
  <si>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</si>
  <si>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</si>
  <si>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</si>
  <si>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</si>
  <si>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</si>
  <si>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</si>
  <si>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</si>
  <si>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</si>
  <si>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</si>
  <si>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</si>
  <si>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</si>
  <si>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</si>
  <si>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</si>
  <si>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</si>
  <si>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</si>
  <si>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</si>
  <si>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</si>
  <si>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</si>
  <si>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</si>
  <si>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</si>
  <si>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</si>
  <si>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</si>
  <si>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</si>
  <si>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</si>
  <si>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</si>
  <si>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</si>
  <si>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</si>
  <si>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</si>
  <si>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</si>
  <si>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</si>
  <si>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</si>
  <si>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</si>
  <si>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</si>
  <si>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</si>
  <si>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</si>
  <si>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</si>
  <si>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</si>
  <si>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</si>
  <si>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</si>
  <si>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</si>
  <si>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</si>
  <si>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</si>
  <si>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</si>
  <si>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</si>
  <si>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</si>
  <si>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</si>
  <si>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</si>
  <si>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</si>
  <si>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</si>
  <si>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</si>
  <si>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</si>
  <si>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</si>
  <si>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</si>
  <si>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</si>
  <si>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</si>
  <si>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</si>
  <si>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</si>
  <si>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</si>
  <si>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</si>
  <si>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</si>
  <si>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</si>
  <si>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</si>
  <si>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</si>
  <si>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</si>
  <si>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</si>
  <si>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</si>
  <si>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</si>
  <si>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</si>
  <si>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</si>
  <si>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</si>
  <si>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</si>
  <si>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</si>
  <si>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</si>
  <si>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</si>
  <si>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</si>
  <si>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</si>
  <si>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</si>
  <si>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</si>
  <si>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</si>
  <si>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</si>
  <si>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</si>
  <si>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</si>
  <si>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</si>
  <si>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</si>
  <si>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</si>
  <si>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</si>
  <si>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</si>
  <si>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</si>
  <si>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</si>
  <si>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</si>
  <si>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</si>
  <si>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</si>
  <si>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</si>
  <si>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</si>
  <si>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</si>
  <si>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</si>
  <si>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</si>
  <si>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</si>
  <si>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</si>
  <si>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</si>
  <si>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</si>
  <si>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</si>
  <si>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</si>
  <si>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</si>
  <si>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</si>
  <si>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</si>
  <si>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</si>
  <si>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</si>
  <si>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</si>
  <si>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</si>
  <si>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</si>
  <si>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</si>
  <si>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</si>
  <si>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</si>
  <si>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</si>
  <si>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</si>
  <si>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</si>
  <si>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</si>
  <si>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</si>
  <si>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</si>
  <si>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</si>
  <si>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</si>
  <si>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</si>
  <si>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</si>
  <si>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</si>
  <si>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</si>
  <si>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</si>
  <si>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</si>
  <si>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</si>
  <si>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</si>
  <si>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</si>
  <si>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</si>
  <si>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</si>
  <si>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</si>
  <si>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</si>
  <si>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</si>
  <si>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</si>
  <si>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</si>
  <si>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</si>
  <si>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</si>
  <si>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</si>
  <si>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</si>
  <si>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</si>
  <si>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</si>
  <si>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</si>
  <si>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</si>
  <si>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</si>
  <si>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</si>
  <si>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</si>
  <si>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</si>
  <si>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</si>
  <si>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</si>
  <si>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</si>
  <si>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</si>
  <si>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</si>
  <si>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</si>
  <si>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</si>
  <si>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</si>
  <si>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</si>
  <si>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</si>
  <si>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</si>
  <si>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</si>
  <si>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</si>
  <si>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</si>
  <si>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</si>
  <si>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</si>
  <si>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</si>
  <si>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</si>
  <si>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</si>
  <si>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</si>
  <si>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</si>
  <si>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</si>
  <si>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</si>
  <si>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</si>
  <si>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</si>
  <si>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</si>
  <si>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</si>
  <si>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</si>
  <si>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</si>
  <si>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</si>
  <si>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</si>
  <si>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</si>
  <si>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</si>
  <si>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</si>
  <si>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</si>
  <si>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</si>
  <si>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</si>
  <si>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</si>
  <si>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</si>
  <si>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</si>
  <si>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</si>
  <si>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</si>
  <si>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</si>
  <si>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</si>
  <si>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</si>
  <si>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</si>
  <si>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</si>
  <si>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</si>
  <si>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</si>
  <si>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</si>
  <si>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</si>
  <si>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</si>
  <si>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</si>
  <si>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</si>
  <si>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</si>
  <si>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</si>
  <si>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</si>
  <si>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</si>
  <si>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</si>
  <si>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</si>
  <si>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</si>
  <si>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</si>
  <si>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</si>
  <si>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</si>
  <si>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</si>
  <si>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</si>
  <si>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</si>
  <si>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</si>
  <si>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</si>
  <si>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</si>
  <si>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</si>
  <si>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</si>
  <si>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</si>
  <si>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</si>
  <si>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</si>
  <si>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</si>
  <si>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</si>
  <si>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</si>
  <si>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</si>
  <si>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</si>
  <si>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</si>
  <si>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</si>
  <si>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</si>
  <si>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</si>
  <si>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</si>
  <si>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</si>
  <si>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</si>
  <si>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</si>
  <si>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</si>
  <si>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</si>
  <si>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</si>
  <si>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</si>
  <si>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</si>
  <si>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</si>
  <si>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</si>
  <si>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</si>
  <si>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</si>
  <si>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</si>
  <si>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</si>
  <si>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</si>
  <si>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</si>
  <si>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</si>
  <si>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</si>
  <si>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</si>
  <si>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</si>
  <si>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</si>
  <si>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</si>
  <si>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</si>
  <si>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</si>
  <si>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</si>
  <si>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</si>
  <si>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</si>
  <si>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</si>
  <si>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</si>
  <si>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</si>
  <si>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</si>
  <si>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</si>
  <si>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</si>
  <si>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</si>
  <si>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</si>
  <si>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</si>
  <si>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</si>
  <si>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</si>
  <si>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</si>
  <si>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</si>
  <si>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</si>
  <si>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</si>
  <si>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</si>
  <si>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</si>
  <si>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</si>
  <si>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</si>
  <si>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</si>
  <si>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</si>
  <si>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</si>
  <si>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</si>
  <si>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</si>
  <si>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</si>
  <si>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</si>
  <si>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</si>
  <si>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</si>
  <si>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</si>
  <si>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</si>
  <si>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</si>
  <si>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</si>
  <si>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</si>
  <si>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</si>
  <si>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</si>
  <si>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</si>
  <si>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</si>
  <si>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</si>
  <si>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</si>
  <si>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</si>
  <si>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</si>
  <si>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</si>
  <si>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</si>
  <si>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</si>
  <si>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</si>
  <si>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</si>
  <si>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</si>
  <si>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</si>
  <si>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</si>
  <si>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</si>
  <si>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</si>
  <si>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</si>
  <si>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</si>
  <si>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</si>
  <si>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</si>
  <si>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</si>
  <si>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</si>
  <si>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</si>
  <si>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</si>
  <si>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</si>
  <si>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</si>
  <si>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</si>
  <si>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</si>
  <si>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</si>
  <si>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</si>
  <si>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</si>
  <si>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</si>
  <si>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</si>
  <si>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</si>
  <si>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</si>
  <si>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</si>
  <si>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</si>
  <si>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</si>
  <si>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</si>
  <si>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</si>
  <si>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</si>
  <si>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</si>
  <si>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</si>
  <si>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</si>
  <si>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</si>
  <si>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</si>
  <si>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</si>
  <si>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</si>
  <si>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</si>
  <si>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</si>
  <si>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</si>
  <si>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</si>
  <si>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</si>
  <si>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</si>
  <si>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</si>
  <si>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</si>
  <si>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</si>
  <si>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</si>
  <si>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</si>
  <si>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</si>
  <si>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</si>
  <si>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</si>
  <si>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</si>
  <si>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</si>
  <si>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</si>
  <si>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</si>
  <si>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</si>
  <si>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</si>
  <si>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</si>
  <si>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</si>
  <si>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</si>
  <si>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</si>
  <si>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</si>
  <si>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</si>
  <si>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</si>
  <si>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</si>
  <si>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</si>
  <si>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</si>
  <si>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</si>
  <si>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</si>
  <si>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</si>
  <si>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</si>
  <si>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</si>
  <si>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</si>
  <si>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</si>
  <si>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</si>
  <si>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</si>
  <si>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</si>
  <si>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</si>
  <si>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</si>
  <si>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</si>
  <si>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</si>
  <si>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</si>
  <si>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</si>
  <si>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</si>
  <si>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</si>
  <si>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</si>
  <si>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</si>
  <si>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</si>
  <si>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</si>
  <si>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</si>
  <si>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</si>
  <si>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</si>
  <si>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</si>
  <si>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</si>
  <si>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</si>
  <si>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</si>
  <si>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</si>
  <si>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</si>
  <si>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</si>
  <si>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</si>
  <si>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</si>
  <si>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</si>
  <si>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</si>
  <si>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</si>
  <si>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</si>
  <si>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</si>
  <si>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</si>
  <si>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</si>
  <si>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</si>
  <si>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</si>
  <si>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</si>
  <si>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</si>
  <si>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</si>
  <si>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</si>
  <si>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</si>
  <si>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</si>
  <si>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</si>
  <si>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</si>
  <si>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</si>
  <si>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</si>
  <si>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</si>
  <si>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</si>
  <si>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</si>
  <si>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</si>
  <si>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</si>
  <si>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</si>
  <si>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</si>
  <si>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</si>
  <si>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</si>
  <si>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</si>
  <si>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</si>
  <si>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</si>
  <si>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</si>
  <si>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</si>
  <si>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</si>
  <si>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</si>
  <si>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</si>
  <si>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</si>
  <si>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</si>
  <si>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</si>
  <si>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</si>
  <si>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</si>
  <si>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</si>
  <si>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</si>
  <si>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</si>
  <si>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</si>
  <si>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</si>
  <si>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</si>
  <si>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</si>
  <si>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</si>
  <si>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</si>
  <si>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</si>
  <si>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</si>
  <si>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</si>
  <si>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</si>
  <si>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</si>
  <si>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</si>
  <si>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</si>
  <si>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</si>
  <si>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</si>
  <si>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</si>
  <si>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</si>
  <si>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</si>
  <si>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</si>
  <si>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</si>
  <si>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</si>
  <si>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</si>
  <si>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</si>
  <si>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</si>
  <si>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</si>
  <si>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</si>
  <si>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</si>
  <si>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</si>
  <si>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</si>
  <si>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</si>
  <si>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</si>
  <si>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</si>
  <si>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</si>
  <si>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</si>
  <si>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</si>
  <si>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</si>
  <si>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</si>
  <si>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</si>
  <si>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</si>
  <si>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</si>
  <si>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</si>
  <si>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</si>
  <si>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</si>
  <si>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</si>
  <si>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</si>
  <si>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</si>
  <si>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</si>
  <si>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</si>
  <si>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</si>
  <si>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</si>
  <si>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</si>
  <si>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</si>
  <si>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</si>
  <si>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</si>
  <si>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</si>
  <si>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</si>
  <si>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</si>
  <si>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</si>
  <si>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</si>
  <si>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</si>
  <si>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</si>
  <si>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</si>
  <si>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</si>
  <si>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</si>
  <si>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</si>
  <si>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</si>
  <si>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</si>
  <si>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</si>
  <si>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</si>
  <si>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</si>
  <si>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</si>
  <si>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</si>
  <si>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</si>
  <si>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</si>
  <si>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</si>
  <si>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</si>
  <si>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</si>
  <si>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</si>
  <si>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</si>
  <si>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</si>
  <si>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</si>
  <si>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</si>
  <si>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</si>
  <si>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</si>
  <si>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</si>
  <si>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</si>
  <si>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</si>
  <si>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</si>
  <si>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</si>
  <si>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</si>
  <si>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</si>
  <si>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</si>
  <si>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</si>
  <si>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</si>
  <si>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</si>
  <si>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</si>
  <si>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</si>
  <si>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</si>
  <si>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</si>
  <si>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</si>
  <si>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</si>
  <si>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</si>
  <si>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</si>
  <si>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</si>
  <si>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</si>
  <si>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</si>
  <si>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</si>
  <si>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</si>
  <si>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</si>
  <si>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</si>
  <si>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</si>
  <si>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</si>
  <si>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</si>
  <si>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</si>
  <si>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</si>
  <si>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</si>
  <si>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</si>
  <si>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</si>
  <si>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</si>
  <si>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</si>
  <si>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</si>
  <si>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</si>
  <si>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</si>
  <si>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</si>
  <si>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</si>
  <si>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</si>
  <si>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</si>
  <si>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</si>
  <si>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</si>
  <si>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</si>
  <si>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</si>
  <si>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</si>
  <si>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</si>
  <si>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</si>
  <si>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</si>
  <si>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</si>
  <si>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</si>
  <si>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</si>
  <si>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</si>
  <si>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</si>
  <si>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</si>
  <si>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</si>
  <si>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</si>
  <si>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</si>
  <si>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</si>
  <si>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</si>
  <si>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</si>
  <si>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</si>
  <si>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</si>
  <si>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</si>
  <si>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</si>
  <si>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</si>
  <si>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</si>
  <si>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</si>
  <si>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</si>
  <si>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</si>
  <si>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</si>
  <si>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</si>
  <si>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</si>
  <si>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</si>
  <si>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</si>
  <si>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</si>
  <si>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</si>
  <si>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</si>
  <si>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</si>
  <si>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</si>
  <si>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</si>
  <si>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</si>
  <si>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</si>
  <si>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</si>
  <si>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</si>
  <si>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</si>
  <si>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</si>
  <si>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</si>
  <si>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</si>
  <si>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</si>
  <si>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</si>
  <si>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</si>
  <si>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</si>
  <si>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</si>
  <si>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</si>
  <si>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</si>
  <si>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</si>
  <si>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</si>
  <si>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</si>
  <si>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</si>
  <si>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</si>
  <si>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</si>
  <si>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</si>
  <si>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</si>
  <si>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</si>
  <si>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</si>
  <si>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</si>
  <si>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</si>
  <si>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</si>
  <si>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</si>
  <si>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</si>
  <si>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</si>
  <si>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</si>
  <si>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</si>
  <si>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</si>
  <si>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</si>
  <si>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</si>
  <si>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</si>
  <si>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</si>
  <si>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</si>
  <si>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</si>
  <si>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</si>
  <si>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</si>
  <si>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</si>
  <si>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</si>
  <si>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</si>
  <si>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</si>
  <si>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</si>
  <si>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</si>
  <si>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</si>
  <si>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</si>
  <si>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</si>
  <si>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</si>
  <si>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</si>
  <si>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</si>
  <si>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</si>
  <si>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</si>
  <si>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</si>
  <si>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</si>
  <si>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</si>
  <si>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</si>
  <si>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</si>
  <si>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</si>
  <si>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</si>
  <si>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</si>
  <si>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</si>
  <si>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</si>
  <si>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</si>
  <si>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</si>
  <si>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</si>
  <si>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</si>
  <si>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</si>
  <si>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</si>
  <si>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</si>
  <si>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</si>
  <si>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</si>
  <si>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</si>
  <si>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</si>
  <si>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</si>
  <si>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</si>
  <si>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</si>
  <si>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</si>
  <si>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</si>
  <si>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</si>
  <si>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</si>
  <si>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</si>
  <si>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</si>
  <si>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</si>
  <si>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</si>
  <si>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</si>
  <si>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</si>
  <si>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</si>
  <si>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</si>
  <si>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</si>
  <si>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</si>
  <si>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</si>
  <si>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</si>
  <si>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</si>
  <si>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</si>
  <si>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</si>
  <si>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</si>
  <si>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</si>
  <si>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</si>
  <si>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</si>
  <si>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</si>
  <si>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</si>
  <si>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</si>
  <si>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</si>
  <si>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</si>
  <si>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</si>
  <si>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</si>
  <si>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</si>
  <si>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</si>
  <si>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</si>
  <si>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</si>
  <si>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</si>
  <si>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</si>
  <si>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</si>
  <si>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</si>
  <si>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</si>
  <si>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</si>
  <si>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</si>
  <si>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</si>
  <si>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</si>
  <si>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</si>
  <si>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</si>
  <si>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</si>
  <si>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</si>
  <si>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</si>
  <si>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</si>
  <si>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</si>
  <si>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</si>
  <si>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</si>
  <si>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</si>
  <si>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</si>
  <si>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</si>
  <si>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</si>
  <si>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</si>
  <si>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</si>
  <si>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</si>
  <si>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</si>
  <si>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</si>
  <si>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</si>
  <si>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</si>
  <si>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</si>
  <si>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</si>
  <si>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</si>
  <si>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</si>
  <si>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</si>
  <si>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</si>
  <si>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</si>
  <si>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</si>
  <si>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</si>
  <si>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</si>
  <si>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</si>
  <si>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</si>
  <si>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</si>
  <si>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</si>
  <si>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</si>
  <si>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</si>
  <si>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</si>
  <si>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</si>
  <si>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</si>
  <si>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</si>
  <si>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</si>
  <si>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</si>
  <si>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</si>
  <si>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</si>
  <si>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</si>
  <si>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</si>
  <si>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</si>
  <si>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</si>
  <si>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</si>
  <si>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</si>
  <si>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</si>
  <si>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</si>
  <si>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</si>
  <si>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</si>
  <si>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</si>
  <si>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</si>
  <si>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</si>
  <si>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</si>
  <si>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</si>
  <si>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</si>
  <si>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</si>
  <si>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</si>
  <si>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</si>
  <si>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</si>
  <si>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</si>
  <si>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</si>
  <si>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</si>
  <si>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</si>
  <si>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</si>
  <si>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</si>
  <si>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</si>
  <si>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</si>
  <si>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</si>
  <si>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</si>
  <si>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</si>
  <si>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</si>
  <si>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</si>
  <si>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</si>
  <si>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</si>
  <si>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</si>
  <si>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</si>
  <si>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</si>
  <si>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</si>
  <si>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</si>
  <si>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</si>
  <si>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</si>
  <si>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</si>
  <si>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</si>
  <si>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</si>
  <si>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</si>
  <si>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</si>
  <si>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</si>
  <si>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</si>
  <si>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</si>
  <si>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</si>
  <si>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</si>
  <si>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</si>
  <si>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</si>
  <si>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</si>
  <si>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</si>
  <si>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</si>
  <si>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</si>
  <si>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</si>
  <si>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</si>
  <si>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</si>
  <si>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</si>
  <si>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</si>
  <si>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</si>
  <si>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</si>
  <si>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</si>
  <si>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</si>
  <si>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</si>
  <si>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</si>
  <si>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</si>
  <si>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</si>
  <si>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</si>
  <si>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</si>
  <si>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</si>
  <si>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</si>
  <si>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</si>
  <si>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</si>
  <si>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</si>
  <si>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</si>
  <si>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</si>
  <si>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</si>
  <si>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</si>
  <si>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</si>
  <si>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</si>
  <si>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</si>
  <si>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</si>
  <si>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</si>
  <si>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</si>
  <si>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</si>
  <si>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</si>
  <si>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</si>
  <si>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</si>
  <si>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</si>
  <si>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</si>
  <si>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</si>
  <si>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</si>
  <si>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</si>
  <si>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</si>
  <si>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</si>
  <si>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</si>
  <si>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</si>
  <si>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</si>
  <si>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</si>
  <si>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</si>
  <si>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</si>
  <si>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</si>
  <si>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</si>
  <si>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</si>
  <si>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</si>
  <si>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</si>
  <si>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</si>
  <si>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</si>
  <si>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</si>
  <si>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</si>
  <si>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</si>
  <si>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</si>
  <si>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</si>
  <si>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</si>
  <si>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</si>
  <si>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</si>
  <si>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</si>
  <si>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</si>
  <si>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</si>
  <si>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</si>
  <si>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</si>
  <si>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</si>
  <si>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</si>
  <si>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</si>
  <si>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</si>
  <si>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</si>
  <si>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</si>
  <si>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</si>
  <si>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</si>
  <si>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</si>
  <si>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</si>
  <si>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</si>
  <si>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</si>
  <si>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</si>
  <si>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</si>
  <si>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</si>
  <si>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</si>
  <si>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</si>
  <si>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</si>
  <si>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</si>
  <si>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</si>
  <si>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</si>
  <si>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</si>
  <si>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</si>
  <si>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</si>
  <si>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</si>
  <si>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</si>
  <si>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</si>
  <si>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</si>
  <si>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</si>
  <si>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</si>
  <si>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</si>
  <si>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</si>
  <si>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</si>
  <si>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</si>
  <si>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</si>
  <si>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</si>
  <si>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</si>
  <si>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</si>
  <si>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</si>
  <si>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</si>
  <si>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</si>
  <si>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</si>
  <si>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</si>
  <si>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</si>
  <si>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</si>
  <si>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</si>
  <si>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</si>
  <si>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</si>
  <si>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</si>
  <si>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</si>
  <si>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</si>
  <si>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</si>
  <si>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</si>
  <si>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</si>
  <si>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</si>
  <si>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</si>
  <si>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</si>
  <si>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</si>
  <si>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</si>
  <si>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</si>
  <si>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</si>
  <si>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</si>
  <si>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</si>
  <si>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</si>
  <si>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</si>
  <si>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</si>
  <si>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</si>
  <si>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</si>
  <si>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</si>
  <si>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</si>
  <si>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</si>
  <si>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</si>
  <si>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</si>
  <si>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</si>
  <si>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</si>
  <si>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</si>
  <si>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</si>
  <si>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</si>
  <si>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</si>
  <si>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</si>
  <si>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</si>
  <si>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</si>
  <si>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</si>
  <si>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</si>
  <si>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</si>
  <si>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</si>
  <si>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</si>
  <si>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</si>
  <si>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</si>
  <si>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</si>
  <si>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</si>
  <si>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</si>
  <si>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</si>
  <si>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</si>
  <si>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</si>
  <si>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</si>
  <si>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</si>
  <si>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</si>
  <si>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</si>
  <si>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</si>
  <si>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</si>
  <si>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</si>
  <si>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</si>
  <si>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</si>
  <si>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</si>
  <si>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</si>
  <si>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</si>
  <si>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</si>
  <si>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</si>
  <si>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</si>
  <si>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</si>
  <si>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</si>
  <si>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</si>
  <si>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</si>
  <si>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</si>
  <si>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</si>
  <si>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</si>
  <si>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</si>
  <si>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</si>
  <si>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</si>
  <si>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</si>
  <si>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</si>
  <si>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</si>
  <si>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</si>
  <si>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</si>
  <si>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</si>
  <si>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</si>
  <si>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</si>
  <si>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</si>
  <si>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</si>
  <si>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</si>
  <si>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</si>
  <si>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</si>
  <si>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</si>
  <si>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</si>
  <si>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</si>
  <si>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</si>
  <si>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</si>
  <si>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</si>
  <si>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</si>
  <si>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</si>
  <si>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</si>
  <si>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</si>
  <si>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</si>
  <si>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</si>
  <si>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</si>
  <si>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</si>
  <si>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</si>
  <si>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</si>
  <si>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</si>
  <si>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</si>
  <si>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</si>
  <si>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</si>
  <si>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</si>
  <si>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</si>
  <si>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</si>
  <si>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</si>
  <si>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</si>
  <si>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</si>
  <si>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</si>
  <si>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</si>
  <si>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</si>
  <si>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</si>
  <si>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</si>
  <si>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</si>
  <si>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</si>
  <si>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</si>
  <si>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</si>
  <si>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</si>
  <si>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</si>
  <si>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</si>
  <si>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</si>
  <si>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</si>
  <si>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</si>
  <si>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</si>
  <si>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</si>
  <si>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</si>
  <si>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</si>
  <si>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</si>
  <si>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</si>
  <si>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</si>
  <si>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</si>
  <si>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</si>
  <si>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</si>
  <si>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</si>
  <si>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</si>
  <si>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</si>
  <si>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</si>
  <si>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</si>
  <si>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</si>
  <si>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</si>
  <si>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</si>
  <si>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</si>
  <si>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</si>
  <si>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</si>
  <si>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</si>
  <si>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</si>
  <si>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</si>
  <si>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</si>
  <si>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</si>
  <si>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</si>
  <si>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</si>
  <si>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</si>
  <si>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</si>
  <si>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</si>
  <si>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</si>
  <si>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</si>
  <si>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</si>
  <si>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</si>
  <si>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</si>
  <si>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</si>
  <si>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</si>
  <si>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</si>
  <si>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</si>
  <si>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</si>
  <si>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</si>
  <si>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</si>
  <si>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</si>
  <si>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</si>
  <si>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</si>
  <si>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</si>
  <si>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</si>
  <si>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</si>
  <si>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</si>
  <si>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</si>
  <si>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</si>
  <si>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</si>
  <si>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</si>
  <si>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</si>
  <si>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</si>
  <si>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</si>
  <si>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</si>
  <si>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</si>
  <si>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</si>
  <si>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</si>
  <si>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</si>
  <si>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</si>
  <si>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</si>
  <si>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</si>
  <si>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</si>
  <si>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</si>
  <si>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</si>
  <si>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</si>
  <si>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</si>
  <si>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</si>
  <si>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</si>
  <si>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</si>
  <si>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</si>
  <si>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</si>
  <si>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</si>
  <si>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</si>
  <si>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</si>
  <si>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</si>
  <si>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</si>
  <si>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</si>
  <si>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</si>
  <si>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</si>
  <si>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</si>
  <si>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</si>
  <si>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</si>
  <si>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</si>
  <si>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</si>
  <si>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</si>
  <si>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</si>
  <si>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</si>
  <si>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</si>
  <si>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</si>
  <si>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</si>
  <si>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</si>
  <si>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</si>
  <si>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</si>
  <si>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</si>
  <si>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</si>
  <si>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</si>
  <si>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</si>
  <si>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</si>
  <si>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</si>
  <si>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</si>
  <si>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</si>
  <si>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</si>
  <si>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</si>
  <si>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</si>
  <si>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</si>
  <si>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</si>
  <si>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</si>
  <si>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</si>
  <si>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</si>
  <si>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</si>
  <si>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</si>
  <si>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</si>
  <si>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</si>
  <si>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</si>
  <si>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</si>
  <si>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</si>
  <si>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</si>
  <si>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</si>
  <si>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</si>
  <si>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</si>
  <si>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</si>
  <si>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</si>
  <si>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</si>
  <si>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</si>
  <si>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</si>
  <si>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</si>
  <si>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</si>
  <si>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</si>
  <si>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</si>
  <si>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</si>
  <si>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</si>
  <si>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</si>
  <si>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</si>
  <si>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</si>
  <si>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</si>
  <si>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</si>
  <si>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</si>
  <si>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</si>
  <si>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</si>
  <si>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</si>
  <si>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</si>
  <si>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</si>
  <si>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</si>
  <si>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</si>
  <si>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</si>
  <si>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</si>
  <si>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</si>
  <si>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</si>
  <si>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</si>
  <si>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</si>
  <si>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</si>
  <si>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</si>
  <si>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</si>
  <si>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</si>
  <si>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</si>
  <si>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</si>
  <si>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</si>
  <si>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</si>
  <si>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</si>
  <si>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</si>
  <si>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</si>
  <si>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</si>
  <si>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</si>
  <si>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</si>
  <si>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</si>
  <si>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</si>
  <si>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</si>
  <si>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</si>
  <si>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</si>
  <si>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</si>
  <si>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</si>
  <si>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</si>
  <si>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</si>
  <si>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</si>
  <si>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</si>
  <si>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</si>
  <si>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</si>
  <si>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</si>
  <si>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</si>
  <si>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</si>
  <si>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</si>
  <si>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</si>
  <si>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</si>
  <si>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</si>
  <si>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</si>
  <si>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</si>
  <si>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</si>
  <si>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</si>
  <si>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</si>
  <si>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</si>
  <si>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</si>
  <si>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</si>
  <si>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</si>
  <si>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</si>
  <si>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</si>
  <si>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</si>
  <si>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</si>
  <si>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</si>
  <si>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</si>
  <si>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</si>
  <si>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</si>
  <si>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</si>
  <si>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</si>
  <si>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</si>
  <si>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</si>
  <si>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</si>
  <si>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</si>
  <si>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</si>
  <si>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</si>
  <si>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</si>
  <si>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</si>
  <si>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</si>
  <si>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</si>
  <si>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</si>
  <si>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</si>
  <si>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</si>
  <si>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</si>
  <si>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</si>
  <si>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</si>
  <si>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</si>
  <si>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</si>
  <si>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</si>
  <si>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</si>
  <si>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</si>
  <si>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</si>
  <si>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</si>
  <si>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</si>
  <si>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</si>
  <si>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</si>
  <si>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</si>
  <si>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</si>
  <si>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</si>
  <si>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</si>
  <si>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</si>
  <si>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</si>
  <si>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</si>
  <si>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</si>
  <si>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</si>
  <si>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</si>
  <si>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</si>
  <si>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</si>
  <si>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</si>
  <si>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</si>
  <si>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</si>
  <si>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</si>
  <si>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</si>
  <si>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</si>
  <si>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</si>
  <si>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</si>
  <si>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</si>
  <si>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</si>
  <si>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</si>
  <si>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</si>
  <si>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</si>
  <si>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</si>
  <si>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</si>
  <si>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</si>
  <si>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</si>
  <si>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</si>
  <si>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</si>
  <si>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</si>
  <si>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</si>
  <si>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</si>
  <si>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</si>
  <si>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</si>
  <si>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</si>
  <si>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</si>
  <si>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</si>
  <si>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</si>
  <si>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</si>
  <si>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</si>
  <si>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</si>
  <si>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</si>
  <si>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</si>
  <si>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</si>
  <si>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</si>
  <si>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</si>
  <si>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</si>
  <si>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</si>
  <si>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</si>
  <si>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</si>
  <si>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</si>
  <si>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</si>
  <si>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</si>
  <si>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</si>
  <si>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</si>
  <si>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</si>
  <si>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</si>
  <si>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</si>
  <si>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</si>
  <si>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</si>
  <si>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</si>
  <si>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</si>
  <si>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</si>
  <si>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</si>
  <si>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</si>
  <si>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</si>
  <si>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</si>
  <si>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</si>
  <si>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</si>
  <si>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</si>
  <si>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</si>
  <si>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</si>
  <si>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</si>
  <si>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</si>
  <si>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</si>
  <si>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</si>
  <si>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</si>
  <si>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</si>
  <si>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</si>
  <si>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</si>
  <si>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</si>
  <si>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</si>
  <si>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</si>
  <si>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</si>
  <si>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</si>
  <si>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</si>
  <si>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</si>
  <si>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</si>
  <si>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</si>
  <si>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</si>
  <si>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</si>
  <si>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</si>
  <si>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</si>
  <si>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</si>
  <si>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</si>
  <si>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</si>
  <si>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</si>
  <si>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</si>
  <si>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</si>
  <si>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</si>
  <si>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</si>
  <si>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</si>
  <si>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</si>
  <si>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</si>
  <si>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</si>
  <si>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</si>
  <si>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</si>
  <si>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</si>
  <si>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</si>
  <si>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</si>
  <si>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</si>
  <si>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</si>
  <si>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</si>
  <si>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</si>
  <si>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</si>
  <si>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</si>
  <si>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</si>
  <si>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</si>
  <si>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</si>
  <si>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</si>
  <si>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</si>
  <si>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</si>
  <si>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</si>
  <si>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</si>
  <si>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</si>
  <si>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</si>
  <si>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</si>
  <si>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</si>
  <si>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</si>
  <si>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</si>
  <si>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</si>
  <si>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</si>
  <si>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</si>
  <si>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</si>
  <si>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</si>
  <si>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</si>
  <si>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</si>
  <si>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</si>
  <si>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</si>
  <si>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</si>
  <si>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</si>
  <si>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</si>
  <si>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</si>
  <si>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</si>
  <si>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</si>
  <si>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</si>
  <si>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</si>
  <si>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</si>
  <si>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</si>
  <si>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</si>
  <si>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</si>
  <si>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</si>
  <si>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</si>
  <si>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</si>
  <si>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</si>
  <si>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</si>
  <si>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</si>
  <si>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</si>
  <si>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</si>
  <si>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</si>
  <si>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</si>
  <si>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</si>
  <si>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</si>
  <si>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</si>
  <si>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</si>
  <si>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</si>
  <si>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</si>
  <si>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</si>
  <si>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</si>
  <si>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</si>
  <si>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</si>
  <si>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</si>
  <si>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</si>
  <si>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</si>
  <si>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</si>
  <si>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</si>
  <si>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</si>
  <si>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</si>
  <si>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</si>
  <si>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</si>
  <si>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</si>
  <si>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</si>
  <si>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</si>
  <si>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</si>
  <si>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</si>
  <si>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</si>
  <si>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</si>
  <si>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</si>
  <si>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</si>
  <si>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</si>
  <si>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</si>
  <si>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</si>
  <si>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</si>
  <si>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</si>
  <si>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</si>
  <si>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</si>
  <si>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</si>
  <si>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</si>
  <si>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</si>
  <si>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</si>
  <si>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</si>
  <si>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</si>
  <si>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</si>
  <si>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</si>
  <si>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</si>
  <si>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</si>
  <si>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</si>
  <si>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</si>
  <si>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</si>
  <si>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</si>
  <si>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</si>
  <si>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</si>
  <si>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</si>
  <si>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</si>
  <si>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</si>
  <si>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</si>
  <si>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</si>
  <si>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</si>
  <si>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</si>
  <si>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</si>
  <si>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</si>
  <si>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</si>
  <si>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</si>
  <si>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</si>
  <si>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</si>
  <si>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</si>
  <si>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</si>
  <si>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</si>
  <si>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</si>
  <si>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</si>
  <si>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</si>
  <si>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</si>
  <si>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</si>
  <si>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</si>
  <si>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</si>
  <si>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</si>
  <si>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</si>
  <si>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</si>
  <si>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</si>
  <si>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</si>
  <si>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</si>
  <si>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</si>
  <si>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</si>
  <si>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</si>
  <si>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</si>
  <si>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</si>
  <si>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</si>
  <si>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</si>
  <si>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</si>
  <si>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</si>
  <si>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</si>
  <si>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</si>
  <si>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</si>
  <si>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</si>
  <si>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</si>
  <si>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</si>
  <si>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</si>
  <si>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</si>
  <si>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</si>
  <si>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</si>
  <si>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</si>
  <si>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</si>
  <si>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</si>
  <si>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</si>
  <si>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</si>
  <si>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</si>
  <si>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</si>
  <si>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</si>
  <si>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</si>
  <si>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</si>
  <si>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</si>
  <si>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</si>
  <si>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</si>
  <si>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</si>
  <si>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</si>
  <si>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</si>
  <si>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</si>
  <si>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</si>
  <si>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</si>
  <si>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</si>
  <si>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</si>
  <si>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</si>
  <si>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</si>
  <si>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</si>
  <si>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</si>
  <si>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</si>
  <si>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</si>
  <si>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</si>
  <si>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</si>
  <si>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</si>
  <si>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</si>
  <si>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</si>
  <si>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</si>
  <si>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</si>
  <si>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</si>
  <si>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</si>
  <si>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</si>
  <si>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</si>
  <si>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</si>
  <si>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</si>
  <si>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</si>
  <si>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</si>
  <si>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</si>
  <si>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</si>
  <si>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</si>
  <si>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</si>
  <si>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</si>
  <si>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</si>
  <si>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</si>
  <si>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</si>
  <si>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</si>
  <si>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</si>
  <si>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</si>
  <si>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</si>
  <si>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</si>
  <si>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</si>
  <si>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</si>
  <si>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</si>
  <si>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</si>
  <si>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</si>
  <si>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</si>
  <si>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</si>
  <si>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</si>
  <si>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</si>
  <si>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</si>
  <si>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</si>
  <si>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</si>
  <si>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</si>
  <si>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</si>
  <si>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</si>
  <si>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</si>
  <si>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</si>
  <si>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</si>
  <si>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</si>
  <si>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</si>
  <si>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</si>
  <si>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</si>
  <si>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</si>
  <si>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</si>
  <si>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</si>
  <si>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</si>
  <si>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</si>
  <si>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</si>
  <si>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</si>
  <si>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</si>
  <si>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</si>
  <si>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</si>
  <si>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</si>
  <si>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</si>
  <si>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</si>
  <si>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</si>
  <si>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</si>
  <si>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</si>
  <si>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</si>
  <si>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</si>
  <si>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</si>
  <si>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</si>
  <si>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</si>
  <si>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</si>
  <si>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</si>
  <si>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</si>
  <si>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</si>
  <si>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</si>
  <si>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</si>
  <si>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</si>
  <si>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</si>
  <si>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</si>
  <si>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</si>
  <si>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</si>
  <si>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</si>
  <si>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</si>
  <si>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</si>
  <si>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</si>
  <si>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</si>
  <si>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</si>
  <si>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</si>
  <si>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</si>
  <si>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</si>
  <si>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</si>
  <si>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</si>
  <si>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</si>
  <si>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</si>
  <si>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</si>
  <si>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</si>
  <si>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</si>
  <si>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</si>
  <si>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</si>
  <si>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</si>
  <si>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</si>
  <si>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</si>
  <si>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</si>
  <si>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</si>
  <si>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</si>
  <si>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</si>
  <si>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</si>
  <si>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</si>
  <si>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</si>
  <si>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</si>
  <si>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</si>
  <si>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</si>
  <si>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</si>
  <si>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</si>
  <si>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</si>
  <si>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</si>
  <si>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</si>
  <si>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</si>
  <si>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</si>
  <si>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</si>
  <si>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</si>
  <si>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</si>
  <si>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</si>
  <si>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</si>
  <si>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</si>
  <si>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</si>
  <si>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</si>
  <si>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</si>
  <si>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</si>
  <si>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</si>
  <si>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</si>
  <si>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</si>
  <si>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</si>
  <si>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</si>
  <si>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</si>
  <si>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</si>
  <si>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</si>
  <si>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</si>
  <si>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</si>
  <si>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</si>
  <si>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</si>
  <si>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</si>
  <si>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</si>
  <si>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</si>
  <si>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</si>
  <si>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</si>
  <si>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</si>
  <si>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</si>
  <si>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</si>
  <si>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</si>
  <si>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</si>
  <si>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</si>
  <si>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</si>
  <si>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</si>
  <si>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</si>
  <si>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</si>
  <si>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</si>
  <si>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</si>
  <si>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</si>
  <si>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</si>
  <si>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</si>
  <si>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</si>
  <si>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</si>
  <si>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</si>
  <si>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</si>
  <si>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</si>
  <si>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</si>
  <si>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</si>
  <si>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</si>
  <si>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</si>
  <si>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</si>
  <si>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</si>
  <si>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</si>
  <si>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</si>
  <si>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</si>
  <si>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</si>
  <si>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</si>
  <si>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</si>
  <si>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</si>
  <si>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</si>
  <si>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</si>
  <si>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</si>
  <si>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</si>
  <si>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</si>
  <si>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</si>
  <si>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</si>
  <si>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</si>
  <si>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</si>
  <si>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</si>
  <si>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</si>
  <si>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</si>
  <si>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</si>
  <si>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</si>
  <si>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</si>
  <si>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</si>
  <si>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</si>
  <si>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</si>
  <si>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</si>
  <si>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</si>
  <si>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</si>
  <si>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</si>
  <si>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</si>
  <si>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</si>
  <si>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</si>
  <si>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</si>
  <si>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</si>
  <si>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</si>
  <si>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</si>
  <si>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</si>
  <si>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</si>
  <si>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</si>
  <si>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</si>
  <si>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</si>
  <si>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</si>
  <si>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</si>
  <si>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</si>
  <si>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</si>
  <si>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</si>
  <si>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</si>
  <si>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</si>
  <si>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</si>
  <si>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</si>
  <si>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</si>
  <si>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</si>
  <si>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</si>
  <si>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</si>
  <si>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</si>
  <si>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</si>
  <si>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</si>
  <si>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</si>
  <si>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</si>
  <si>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</si>
  <si>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</si>
  <si>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</si>
  <si>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</si>
  <si>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</si>
  <si>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</si>
  <si>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</si>
  <si>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</si>
  <si>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</si>
  <si>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</si>
  <si>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</si>
  <si>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</si>
  <si>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</si>
  <si>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</si>
  <si>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</si>
  <si>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</si>
  <si>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</si>
  <si>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</si>
  <si>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</si>
  <si>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</si>
  <si>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</si>
  <si>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</si>
  <si>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</si>
  <si>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</si>
  <si>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</si>
  <si>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</si>
  <si>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</si>
  <si>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</si>
  <si>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</si>
  <si>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</si>
  <si>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</si>
  <si>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</si>
  <si>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</si>
  <si>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</si>
  <si>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</si>
  <si>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</si>
  <si>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</si>
  <si>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</si>
  <si>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</si>
  <si>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</si>
  <si>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</si>
  <si>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</si>
  <si>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</si>
  <si>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</si>
  <si>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</si>
  <si>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</si>
  <si>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</si>
  <si>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</si>
  <si>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</si>
  <si>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</si>
  <si>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</si>
  <si>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</si>
  <si>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</si>
  <si>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</si>
  <si>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</si>
  <si>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</si>
  <si>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</si>
  <si>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</si>
  <si>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</si>
  <si>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</si>
  <si>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</si>
  <si>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</si>
  <si>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</si>
  <si>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</si>
  <si>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</si>
  <si>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</si>
  <si>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</si>
  <si>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</si>
  <si>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</si>
  <si>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</si>
  <si>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</si>
  <si>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</si>
  <si>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</si>
  <si>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</si>
  <si>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</si>
  <si>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</si>
  <si>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</si>
  <si>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</si>
  <si>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</si>
  <si>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</si>
  <si>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</si>
  <si>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</si>
  <si>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</si>
  <si>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</si>
  <si>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</si>
  <si>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</si>
  <si>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</si>
  <si>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</si>
  <si>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</si>
  <si>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</si>
  <si>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</si>
  <si>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</si>
  <si>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</si>
  <si>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</si>
  <si>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</si>
  <si>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</si>
  <si>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</si>
  <si>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</si>
  <si>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</si>
  <si>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</si>
  <si>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</si>
  <si>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</si>
  <si>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</si>
  <si>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</si>
  <si>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</si>
  <si>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</si>
  <si>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</si>
  <si>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</si>
  <si>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</si>
  <si>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</si>
  <si>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</si>
  <si>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</si>
  <si>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</si>
  <si>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</si>
  <si>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</si>
  <si>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</si>
  <si>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</si>
  <si>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</si>
  <si>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</si>
  <si>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</si>
  <si>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</si>
  <si>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</si>
  <si>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</si>
  <si>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</si>
  <si>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</si>
  <si>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</si>
  <si>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</si>
  <si>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</si>
  <si>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</si>
  <si>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</si>
  <si>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</si>
  <si>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</si>
  <si>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</si>
  <si>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</si>
  <si>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</si>
  <si>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</si>
  <si>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</si>
  <si>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</si>
  <si>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</si>
  <si>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</si>
  <si>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</si>
  <si>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</si>
  <si>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</si>
  <si>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</si>
  <si>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</si>
  <si>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</si>
  <si>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</si>
  <si>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</si>
  <si>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</si>
  <si>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</si>
  <si>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</si>
  <si>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</si>
  <si>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</si>
  <si>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</si>
  <si>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</si>
  <si>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</si>
  <si>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</si>
  <si>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</si>
  <si>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</si>
  <si>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</si>
  <si>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</si>
  <si>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</si>
  <si>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</si>
  <si>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</si>
  <si>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</si>
  <si>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</si>
  <si>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</si>
  <si>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</si>
  <si>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</si>
  <si>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</si>
  <si>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</si>
  <si>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</si>
  <si>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</si>
  <si>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</si>
  <si>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</si>
  <si>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</si>
  <si>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</si>
  <si>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</si>
  <si>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</si>
  <si>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</si>
  <si>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</si>
  <si>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</si>
  <si>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</si>
  <si>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</si>
  <si>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</si>
  <si>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</si>
  <si>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</si>
  <si>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</si>
  <si>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</si>
  <si>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</si>
  <si>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</si>
  <si>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</si>
  <si>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</si>
  <si>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</si>
  <si>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</si>
  <si>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</si>
  <si>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</si>
  <si>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</si>
  <si>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</si>
  <si>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</si>
  <si>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</si>
  <si>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</si>
  <si>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</si>
  <si>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</si>
  <si>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</si>
  <si>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</si>
  <si>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</si>
  <si>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</si>
  <si>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</si>
  <si>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</si>
  <si>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</si>
  <si>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</si>
  <si>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</si>
  <si>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</si>
  <si>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</si>
  <si>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</si>
  <si>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</si>
  <si>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</si>
  <si>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</si>
  <si>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</si>
  <si>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</si>
  <si>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</si>
  <si>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</si>
  <si>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</si>
  <si>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</si>
  <si>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</si>
  <si>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</si>
  <si>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</si>
  <si>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</si>
  <si>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</si>
  <si>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</si>
  <si>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</si>
  <si>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</si>
  <si>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</si>
  <si>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</si>
  <si>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</si>
  <si>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</si>
  <si>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</si>
  <si>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</si>
  <si>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</si>
  <si>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</si>
  <si>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</si>
  <si>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</si>
  <si>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</si>
  <si>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</si>
  <si>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</si>
  <si>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</si>
  <si>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</si>
  <si>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</si>
  <si>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</si>
  <si>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</si>
  <si>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</si>
  <si>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</si>
  <si>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</si>
  <si>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</si>
  <si>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</si>
  <si>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</si>
  <si>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</si>
  <si>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</si>
  <si>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</si>
  <si>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</si>
  <si>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</si>
  <si>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</si>
  <si>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</si>
  <si>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</si>
  <si>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</si>
  <si>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</si>
  <si>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</si>
  <si>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</si>
  <si>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</si>
  <si>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</si>
  <si>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</si>
  <si>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</si>
  <si>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</si>
  <si>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</si>
  <si>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</si>
  <si>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</si>
  <si>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</si>
  <si>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</si>
  <si>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</si>
  <si>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</si>
  <si>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</si>
  <si>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</si>
  <si>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</si>
  <si>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</si>
  <si>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</si>
  <si>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</si>
  <si>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</si>
  <si>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</si>
  <si>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</si>
  <si>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</si>
  <si>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</si>
  <si>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</si>
  <si>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</si>
  <si>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</si>
  <si>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</si>
  <si>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</si>
  <si>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</si>
  <si>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</si>
  <si>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</si>
  <si>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</si>
  <si>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</si>
  <si>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</si>
  <si>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</si>
  <si>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</si>
  <si>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</si>
  <si>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</si>
  <si>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</si>
  <si>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</si>
  <si>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</si>
  <si>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</si>
  <si>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</si>
  <si>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</si>
  <si>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</si>
  <si>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</si>
  <si>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</si>
  <si>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</si>
  <si>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</si>
  <si>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</si>
  <si>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</si>
  <si>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</si>
  <si>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</si>
  <si>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</si>
  <si>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</si>
  <si>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</si>
  <si>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</si>
  <si>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</si>
  <si>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</si>
  <si>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</si>
  <si>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</si>
  <si>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</si>
  <si>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</si>
  <si>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</si>
  <si>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</si>
  <si>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</si>
  <si>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</si>
  <si>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</si>
  <si>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</si>
  <si>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</si>
  <si>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</si>
  <si>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</si>
  <si>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</si>
  <si>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</si>
  <si>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</si>
  <si>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</si>
  <si>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</si>
  <si>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</si>
  <si>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</si>
  <si>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</si>
  <si>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</si>
  <si>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</si>
  <si>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</si>
  <si>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</si>
  <si>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</si>
  <si>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</si>
  <si>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</si>
  <si>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</si>
  <si>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</si>
  <si>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</si>
  <si>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</si>
  <si>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</si>
  <si>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</si>
  <si>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</si>
  <si>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</si>
  <si>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</si>
  <si>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</si>
  <si>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</si>
  <si>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</si>
  <si>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</si>
  <si>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</si>
  <si>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</si>
  <si>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</si>
  <si>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</si>
  <si>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</si>
  <si>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</si>
  <si>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</si>
  <si>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</si>
  <si>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</si>
  <si>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</si>
  <si>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</si>
  <si>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</si>
  <si>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</si>
  <si>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</si>
  <si>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</si>
  <si>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</si>
  <si>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</si>
  <si>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</si>
  <si>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</si>
  <si>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</si>
  <si>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</si>
  <si>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</si>
  <si>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</si>
  <si>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</si>
  <si>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</si>
  <si>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</si>
  <si>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</si>
  <si>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</si>
  <si>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</si>
  <si>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</si>
  <si>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</si>
  <si>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</si>
  <si>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</si>
  <si>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</si>
  <si>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</si>
  <si>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</si>
  <si>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</si>
  <si>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</si>
  <si>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</si>
  <si>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</si>
  <si>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</si>
  <si>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</si>
  <si>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</si>
  <si>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</si>
  <si>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</si>
  <si>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</si>
  <si>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</si>
  <si>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</si>
  <si>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</si>
  <si>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</si>
  <si>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</si>
  <si>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</si>
  <si>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</si>
  <si>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</si>
  <si>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</si>
  <si>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</si>
  <si>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</si>
  <si>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</si>
  <si>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</si>
  <si>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</si>
  <si>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</si>
  <si>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</si>
  <si>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</si>
  <si>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</si>
  <si>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</si>
  <si>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</si>
  <si>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</si>
  <si>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</si>
  <si>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</si>
  <si>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</si>
  <si>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</si>
  <si>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</si>
  <si>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</si>
  <si>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</si>
  <si>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</si>
  <si>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</si>
  <si>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</si>
  <si>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</si>
  <si>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</si>
  <si>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</si>
  <si>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</si>
  <si>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</si>
  <si>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</si>
  <si>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</si>
  <si>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</si>
  <si>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</si>
  <si>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</si>
  <si>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</si>
  <si>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</si>
  <si>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</si>
  <si>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</si>
  <si>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</si>
  <si>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</si>
  <si>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</si>
  <si>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</si>
  <si>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</si>
  <si>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</si>
  <si>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</si>
  <si>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</si>
  <si>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</si>
  <si>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</si>
  <si>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</si>
  <si>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</si>
  <si>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</si>
  <si>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</si>
  <si>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</si>
  <si>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</si>
  <si>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</si>
  <si>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</si>
  <si>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</si>
  <si>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</si>
  <si>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</si>
  <si>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</si>
  <si>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</si>
  <si>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</si>
  <si>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</si>
  <si>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</si>
  <si>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</si>
  <si>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</si>
  <si>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</si>
  <si>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</si>
  <si>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</si>
  <si>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</si>
  <si>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</si>
  <si>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</si>
  <si>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</si>
  <si>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</si>
  <si>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</si>
  <si>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</si>
  <si>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</si>
  <si>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</si>
  <si>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</si>
  <si>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</si>
  <si>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</si>
  <si>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</si>
  <si>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</si>
  <si>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</si>
  <si>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</si>
  <si>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</si>
  <si>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</si>
  <si>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</si>
  <si>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</si>
  <si>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</si>
  <si>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</si>
  <si>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</si>
  <si>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</si>
  <si>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</si>
  <si>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</si>
  <si>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</si>
  <si>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</si>
  <si>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</si>
  <si>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</si>
  <si>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</si>
  <si>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</si>
  <si>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</si>
  <si>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</si>
  <si>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</si>
  <si>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</si>
  <si>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</si>
  <si>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</si>
  <si>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</si>
  <si>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</si>
  <si>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</si>
  <si>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</si>
  <si>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</si>
  <si>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</si>
  <si>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</si>
  <si>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</si>
  <si>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</si>
  <si>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</si>
  <si>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</si>
  <si>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</si>
  <si>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</si>
  <si>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</si>
  <si>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</si>
  <si>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</si>
  <si>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</si>
  <si>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</si>
  <si>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</si>
  <si>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</si>
  <si>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</si>
  <si>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</si>
  <si>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</si>
  <si>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</si>
  <si>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</si>
  <si>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</si>
  <si>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</si>
  <si>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</si>
  <si>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</si>
  <si>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</si>
  <si>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</si>
  <si>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</si>
  <si>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</si>
  <si>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</si>
  <si>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</si>
  <si>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</si>
  <si>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</si>
  <si>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</si>
  <si>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</si>
  <si>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</si>
  <si>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</si>
  <si>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</si>
  <si>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</si>
  <si>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</si>
  <si>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</si>
  <si>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</si>
  <si>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</si>
  <si>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</si>
  <si>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</si>
  <si>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</si>
  <si>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</si>
  <si>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</si>
  <si>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</si>
  <si>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</si>
  <si>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</si>
  <si>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</si>
  <si>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</si>
  <si>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</si>
  <si>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</si>
  <si>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</si>
  <si>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</si>
  <si>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</si>
  <si>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</si>
  <si>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</si>
  <si>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</si>
  <si>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</si>
  <si>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</si>
  <si>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</si>
  <si>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</si>
  <si>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</si>
  <si>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</si>
  <si>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</si>
  <si>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</si>
  <si>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</si>
  <si>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</si>
  <si>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</si>
  <si>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</si>
  <si>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</si>
  <si>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</si>
  <si>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</si>
  <si>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</si>
  <si>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</si>
  <si>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</si>
  <si>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</si>
  <si>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</si>
  <si>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</si>
  <si>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</si>
  <si>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</si>
  <si>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</si>
  <si>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</si>
  <si>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</si>
  <si>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</si>
  <si>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</si>
  <si>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</si>
  <si>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</si>
  <si>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</si>
  <si>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</si>
  <si>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</si>
  <si>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</si>
  <si>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</si>
  <si>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</si>
  <si>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</si>
  <si>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</si>
  <si>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</si>
  <si>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</si>
  <si>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</si>
  <si>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</si>
  <si>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</si>
  <si>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</si>
  <si>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</si>
  <si>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</si>
  <si>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</si>
  <si>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</si>
  <si>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</si>
  <si>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</si>
  <si>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</si>
  <si>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</si>
  <si>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</si>
  <si>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</si>
  <si>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</si>
  <si>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</si>
  <si>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</si>
  <si>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</si>
  <si>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</si>
  <si>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</si>
  <si>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</si>
  <si>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</si>
  <si>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</si>
  <si>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</si>
  <si>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</si>
  <si>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</si>
  <si>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</si>
  <si>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</si>
  <si>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</si>
  <si>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</si>
  <si>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</si>
  <si>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</si>
  <si>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</si>
  <si>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</si>
  <si>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</si>
  <si>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</si>
  <si>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</si>
  <si>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</si>
  <si>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</si>
  <si>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</si>
  <si>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</si>
  <si>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</si>
  <si>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</si>
  <si>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</si>
  <si>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</si>
  <si>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</si>
  <si>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</si>
  <si>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</si>
  <si>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</si>
  <si>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</si>
  <si>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</si>
  <si>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</si>
  <si>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</si>
  <si>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</si>
  <si>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</si>
  <si>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</si>
  <si>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</si>
  <si>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</si>
  <si>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</si>
  <si>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</si>
  <si>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</si>
  <si>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</si>
  <si>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</si>
  <si>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</si>
  <si>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</si>
  <si>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</si>
  <si>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</si>
  <si>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</si>
  <si>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</si>
  <si>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</si>
  <si>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</si>
  <si>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</si>
  <si>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</si>
  <si>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</si>
  <si>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</si>
  <si>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</si>
  <si>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</si>
  <si>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</si>
  <si>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</si>
  <si>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</si>
  <si>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</si>
  <si>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</si>
  <si>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</si>
  <si>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</si>
  <si>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</si>
  <si>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</si>
  <si>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</si>
  <si>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</si>
  <si>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</si>
  <si>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</si>
  <si>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</si>
  <si>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</si>
  <si>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</si>
  <si>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</si>
  <si>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</si>
  <si>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</si>
  <si>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</si>
  <si>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</si>
  <si>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</si>
  <si>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</si>
  <si>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</si>
  <si>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</si>
  <si>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</si>
  <si>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</si>
  <si>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</si>
  <si>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</si>
  <si>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</si>
  <si>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</si>
  <si>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</si>
  <si>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</si>
  <si>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</si>
  <si>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</si>
  <si>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</si>
  <si>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</si>
  <si>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</si>
  <si>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</si>
  <si>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</si>
  <si>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</si>
  <si>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</si>
  <si>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</si>
  <si>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</si>
  <si>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</si>
  <si>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</si>
  <si>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</si>
  <si>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</si>
  <si>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</si>
  <si>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</si>
  <si>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</si>
  <si>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</si>
  <si>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</si>
  <si>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</si>
  <si>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</si>
  <si>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</si>
  <si>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</si>
  <si>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</si>
  <si>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</si>
  <si>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</si>
  <si>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</si>
  <si>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</si>
  <si>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</si>
  <si>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</si>
  <si>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</si>
  <si>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</si>
  <si>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</si>
  <si>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</si>
  <si>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</si>
  <si>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</si>
  <si>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</si>
  <si>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</si>
  <si>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</si>
  <si>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</si>
  <si>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</si>
  <si>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</si>
  <si>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</si>
  <si>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</si>
  <si>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</si>
  <si>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</si>
  <si>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</si>
  <si>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</si>
  <si>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</si>
  <si>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</si>
  <si>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</si>
  <si>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</si>
  <si>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</si>
  <si>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</si>
  <si>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</si>
  <si>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</si>
  <si>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</si>
  <si>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</si>
  <si>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</si>
  <si>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</si>
  <si>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</si>
  <si>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</si>
  <si>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</si>
  <si>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</si>
  <si>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</si>
  <si>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</si>
  <si>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</si>
  <si>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</si>
  <si>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</si>
  <si>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</si>
  <si>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</si>
  <si>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</si>
  <si>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</si>
  <si>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</si>
  <si>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</si>
  <si>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</si>
  <si>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</si>
  <si>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</si>
  <si>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</si>
  <si>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</si>
  <si>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</si>
  <si>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</si>
  <si>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</si>
  <si>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</si>
  <si>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</si>
  <si>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</si>
  <si>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</si>
  <si>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</si>
  <si>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</si>
  <si>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</si>
  <si>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</si>
  <si>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</si>
  <si>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</si>
  <si>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</si>
  <si>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</si>
  <si>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</si>
  <si>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</si>
  <si>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</si>
  <si>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</si>
  <si>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</si>
  <si>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</si>
  <si>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</si>
  <si>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</si>
  <si>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</si>
  <si>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</si>
  <si>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</si>
  <si>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</si>
  <si>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</si>
  <si>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</si>
  <si>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</si>
  <si>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</si>
  <si>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</si>
  <si>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</si>
  <si>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</si>
  <si>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</si>
  <si>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</si>
  <si>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</si>
  <si>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</si>
  <si>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</si>
  <si>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</si>
  <si>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</si>
  <si>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</si>
  <si>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</si>
  <si>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</si>
  <si>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</si>
  <si>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</si>
  <si>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</si>
  <si>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</si>
  <si>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</si>
  <si>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</si>
  <si>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</si>
  <si>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</si>
  <si>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</si>
  <si>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</si>
  <si>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</si>
  <si>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</si>
  <si>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</si>
  <si>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</si>
  <si>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</si>
  <si>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</si>
  <si>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</si>
  <si>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</si>
  <si>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</si>
  <si>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</si>
  <si>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</si>
  <si>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</si>
  <si>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</si>
  <si>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</si>
  <si>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</si>
  <si>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</si>
  <si>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</si>
  <si>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</si>
  <si>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</si>
  <si>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</si>
  <si>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</si>
  <si>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</si>
  <si>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</si>
  <si>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</si>
  <si>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</si>
  <si>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</si>
  <si>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</si>
  <si>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</si>
  <si>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</si>
  <si>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</si>
  <si>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</si>
  <si>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</si>
  <si>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</si>
  <si>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</si>
  <si>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</si>
  <si>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</si>
  <si>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</si>
  <si>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</si>
  <si>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</si>
  <si>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</si>
  <si>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</si>
  <si>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</si>
  <si>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</si>
  <si>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</si>
  <si>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</si>
  <si>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</si>
  <si>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</si>
  <si>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</si>
  <si>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</si>
  <si>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</si>
  <si>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</si>
  <si>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</si>
  <si>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</si>
  <si>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</si>
  <si>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</si>
  <si>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</si>
  <si>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</si>
  <si>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</si>
  <si>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</si>
  <si>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</si>
  <si>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</si>
  <si>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</si>
  <si>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</si>
  <si>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</si>
  <si>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</si>
  <si>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</si>
  <si>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</si>
  <si>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</si>
  <si>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</si>
  <si>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</si>
  <si>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</si>
  <si>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</si>
  <si>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</si>
  <si>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</si>
  <si>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</si>
  <si>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</si>
  <si>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</si>
  <si>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</si>
  <si>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</si>
  <si>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</si>
  <si>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</si>
  <si>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</si>
  <si>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</si>
  <si>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</si>
  <si>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</si>
  <si>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</si>
  <si>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</si>
  <si>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</si>
  <si>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</si>
  <si>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</si>
  <si>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</si>
  <si>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</si>
  <si>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</si>
  <si>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</si>
  <si>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</si>
  <si>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</si>
  <si>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</si>
  <si>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</si>
  <si>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</si>
  <si>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</si>
  <si>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</si>
  <si>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</si>
  <si>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</si>
  <si>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</si>
  <si>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</si>
  <si>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</si>
  <si>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</si>
  <si>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</si>
  <si>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</si>
  <si>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</si>
  <si>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</si>
  <si>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</si>
  <si>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</si>
  <si>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</si>
  <si>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</si>
  <si>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</si>
  <si>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</si>
  <si>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</si>
  <si>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</si>
  <si>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</si>
  <si>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</si>
  <si>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</si>
  <si>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</si>
  <si>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</si>
  <si>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</si>
  <si>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</si>
  <si>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</si>
  <si>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</si>
  <si>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</si>
  <si>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</si>
  <si>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</si>
  <si>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</si>
  <si>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</si>
  <si>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</si>
  <si>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</si>
  <si>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</si>
  <si>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</si>
  <si>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</si>
  <si>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</si>
  <si>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</si>
  <si>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</si>
  <si>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</si>
  <si>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</si>
  <si>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</si>
  <si>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</si>
  <si>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</si>
  <si>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</si>
  <si>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</si>
  <si>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</si>
  <si>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</si>
  <si>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</si>
  <si>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</si>
  <si>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</si>
  <si>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</si>
  <si>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</si>
  <si>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</si>
  <si>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</si>
  <si>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</si>
  <si>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</si>
  <si>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</si>
  <si>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</si>
  <si>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</si>
  <si>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</si>
  <si>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</si>
  <si>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</si>
  <si>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</si>
  <si>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</si>
  <si>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</si>
  <si>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</si>
  <si>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</si>
  <si>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</si>
  <si>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</si>
  <si>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</si>
  <si>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</si>
  <si>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</si>
  <si>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</si>
  <si>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</si>
  <si>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</si>
  <si>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</si>
  <si>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</si>
  <si>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</si>
  <si>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</si>
  <si>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</si>
  <si>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</si>
  <si>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</si>
  <si>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</si>
  <si>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</si>
  <si>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</si>
  <si>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</si>
  <si>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</si>
  <si>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</si>
  <si>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</si>
  <si>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</si>
  <si>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</si>
  <si>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</si>
  <si>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</si>
  <si>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</si>
  <si>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</si>
  <si>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</si>
  <si>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</si>
  <si>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</si>
  <si>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</si>
  <si>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</si>
  <si>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</si>
  <si>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</si>
  <si>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</si>
  <si>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</si>
  <si>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</si>
  <si>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</si>
  <si>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</si>
  <si>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</si>
  <si>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</si>
  <si>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</si>
  <si>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</si>
  <si>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</si>
  <si>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</si>
  <si>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</si>
  <si>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</si>
  <si>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</si>
  <si>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</si>
  <si>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</si>
  <si>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</si>
  <si>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</si>
  <si>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</si>
  <si>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</si>
  <si>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</si>
  <si>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</si>
  <si>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</si>
  <si>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</si>
  <si>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</si>
  <si>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</si>
  <si>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</si>
  <si>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</si>
  <si>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</si>
  <si>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</si>
  <si>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</si>
  <si>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</si>
  <si>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</si>
  <si>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</si>
  <si>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</si>
  <si>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</si>
  <si>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</si>
  <si>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</si>
  <si>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</si>
  <si>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</si>
  <si>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</si>
  <si>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</si>
  <si>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</si>
  <si>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</si>
  <si>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</si>
  <si>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</si>
  <si>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</si>
  <si>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</si>
  <si>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</si>
  <si>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</si>
  <si>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</si>
  <si>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</si>
  <si>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</si>
  <si>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</si>
  <si>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</si>
  <si>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</si>
  <si>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</si>
  <si>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</si>
  <si>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</si>
  <si>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</si>
  <si>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</si>
  <si>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</si>
  <si>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</si>
  <si>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</si>
  <si>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</si>
  <si>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</si>
  <si>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</si>
  <si>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</si>
  <si>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</si>
  <si>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</si>
  <si>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</si>
  <si>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</si>
  <si>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</si>
  <si>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</si>
  <si>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</si>
  <si>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</si>
  <si>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</si>
  <si>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</si>
  <si>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</si>
  <si>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</si>
  <si>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</si>
  <si>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</si>
  <si>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</si>
  <si>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</si>
  <si>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</si>
  <si>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</si>
  <si>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</si>
  <si>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</si>
  <si>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</si>
  <si>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</si>
  <si>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</si>
  <si>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</si>
  <si>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</si>
  <si>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</si>
  <si>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</si>
  <si>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</si>
  <si>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</si>
  <si>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</si>
  <si>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</si>
  <si>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</si>
  <si>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</si>
  <si>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</si>
  <si>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</si>
  <si>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</si>
  <si>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</si>
  <si>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</si>
  <si>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</si>
  <si>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</si>
  <si>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</si>
  <si>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</si>
  <si>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</si>
  <si>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</si>
  <si>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</si>
  <si>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</si>
  <si>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</si>
  <si>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</si>
  <si>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</si>
  <si>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</si>
  <si>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</si>
  <si>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</si>
  <si>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</si>
  <si>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</si>
  <si>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</si>
  <si>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</si>
  <si>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</si>
  <si>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</si>
  <si>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</si>
  <si>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</si>
  <si>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</si>
  <si>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</si>
  <si>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</si>
  <si>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</si>
  <si>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</si>
  <si>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</si>
  <si>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</si>
  <si>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</si>
  <si>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</si>
  <si>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</si>
  <si>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</si>
  <si>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</si>
  <si>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</si>
  <si>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</si>
  <si>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</si>
  <si>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</si>
  <si>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</si>
  <si>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</si>
  <si>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</si>
  <si>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</si>
  <si>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</si>
  <si>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</si>
  <si>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</si>
  <si>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</si>
  <si>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</si>
  <si>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</si>
  <si>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</si>
  <si>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</si>
  <si>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</si>
  <si>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</si>
  <si>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</si>
  <si>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</si>
  <si>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</si>
  <si>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</si>
  <si>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</si>
  <si>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</si>
  <si>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</si>
  <si>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</si>
  <si>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</si>
  <si>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</si>
  <si>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</si>
  <si>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</si>
  <si>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</si>
  <si>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</si>
  <si>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</si>
  <si>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</si>
  <si>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</si>
  <si>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</si>
  <si>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</si>
  <si>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</si>
  <si>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</si>
  <si>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</si>
  <si>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</si>
  <si>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</si>
  <si>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</si>
  <si>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</si>
  <si>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</si>
  <si>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</si>
  <si>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</si>
  <si>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</si>
  <si>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</si>
  <si>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</si>
  <si>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</si>
  <si>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</si>
  <si>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</si>
  <si>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</si>
  <si>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</si>
  <si>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</si>
  <si>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</si>
  <si>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</si>
  <si>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</si>
  <si>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</si>
  <si>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</si>
  <si>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</si>
  <si>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</si>
  <si>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</si>
  <si>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</si>
  <si>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</si>
  <si>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</si>
  <si>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</si>
  <si>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</si>
  <si>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</si>
  <si>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</si>
  <si>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</si>
  <si>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</si>
  <si>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</si>
  <si>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</si>
  <si>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</si>
  <si>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</si>
  <si>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</si>
  <si>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</si>
  <si>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</si>
  <si>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</si>
  <si>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</si>
  <si>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</si>
  <si>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</si>
  <si>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</si>
  <si>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</si>
  <si>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</si>
  <si>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</si>
  <si>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</si>
  <si>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</si>
  <si>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</si>
  <si>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</si>
  <si>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</si>
  <si>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</si>
  <si>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</si>
  <si>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</si>
  <si>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</si>
  <si>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</si>
  <si>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</si>
  <si>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</si>
  <si>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</si>
  <si>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</si>
  <si>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</si>
  <si>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</si>
  <si>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</si>
  <si>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</si>
  <si>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</si>
  <si>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</si>
  <si>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</si>
  <si>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</si>
  <si>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</si>
  <si>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</si>
  <si>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</si>
  <si>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</si>
  <si>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</si>
  <si>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</si>
  <si>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</si>
  <si>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</si>
  <si>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</si>
  <si>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</si>
  <si>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</si>
  <si>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</si>
  <si>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</si>
  <si>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</si>
  <si>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</si>
  <si>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</si>
  <si>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</si>
  <si>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</si>
  <si>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</si>
  <si>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</si>
  <si>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</si>
  <si>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</si>
  <si>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</si>
  <si>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</si>
  <si>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</si>
  <si>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</si>
  <si>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</si>
  <si>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</si>
  <si>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</si>
  <si>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</si>
  <si>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</si>
  <si>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</si>
  <si>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</si>
  <si>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</si>
  <si>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</si>
  <si>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</si>
  <si>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</si>
  <si>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</si>
  <si>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</si>
  <si>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</si>
  <si>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</si>
  <si>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</si>
  <si>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</si>
  <si>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</si>
  <si>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</si>
  <si>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</si>
  <si>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</si>
  <si>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</si>
  <si>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</si>
  <si>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</si>
  <si>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</si>
  <si>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</si>
  <si>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</si>
  <si>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</si>
  <si>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</si>
  <si>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</si>
  <si>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</si>
  <si>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</si>
  <si>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</si>
  <si>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</si>
  <si>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</si>
  <si>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</si>
  <si>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</si>
  <si>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</si>
  <si>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</si>
  <si>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</si>
  <si>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</si>
  <si>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</si>
  <si>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</si>
  <si>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</si>
  <si>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</si>
  <si>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</si>
  <si>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</si>
  <si>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</si>
  <si>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</si>
  <si>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</si>
  <si>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</si>
  <si>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</si>
  <si>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</si>
  <si>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</si>
  <si>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</si>
  <si>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</si>
  <si>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</si>
  <si>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</si>
  <si>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</si>
  <si>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</si>
  <si>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</si>
  <si>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</si>
  <si>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</si>
  <si>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</si>
  <si>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</si>
  <si>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</si>
  <si>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</si>
  <si>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</si>
  <si>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</si>
  <si>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</si>
  <si>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</si>
  <si>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</si>
  <si>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</si>
  <si>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</si>
  <si>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</si>
  <si>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</si>
  <si>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</si>
  <si>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</si>
  <si>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</si>
  <si>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</si>
  <si>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</si>
  <si>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</si>
  <si>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</si>
  <si>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</si>
  <si>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</si>
  <si>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</si>
  <si>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</si>
  <si>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</si>
  <si>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</si>
  <si>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</si>
  <si>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</si>
  <si>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</si>
  <si>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</si>
  <si>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</si>
  <si>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</si>
  <si>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</si>
  <si>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</si>
  <si>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</si>
  <si>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</si>
  <si>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</si>
  <si>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</si>
  <si>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</si>
  <si>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</si>
  <si>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</si>
  <si>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</si>
  <si>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</si>
  <si>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</si>
  <si>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</si>
  <si>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</si>
  <si>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</si>
  <si>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</si>
  <si>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</si>
  <si>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</si>
  <si>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</si>
  <si>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</si>
  <si>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</si>
  <si>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</si>
  <si>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</si>
  <si>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</si>
  <si>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</si>
  <si>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</si>
  <si>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</si>
  <si>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</si>
  <si>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</si>
  <si>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</si>
  <si>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</si>
  <si>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</si>
  <si>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</si>
  <si>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</si>
  <si>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</si>
  <si>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</si>
  <si>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</si>
  <si>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</si>
  <si>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</si>
  <si>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</si>
  <si>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</si>
  <si>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</si>
  <si>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</si>
  <si>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</si>
  <si>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</si>
  <si>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</si>
  <si>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</si>
  <si>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</si>
  <si>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</si>
  <si>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</si>
  <si>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</si>
  <si>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</si>
  <si>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</si>
  <si>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</si>
  <si>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</si>
  <si>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</si>
  <si>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</si>
  <si>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</si>
  <si>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</si>
  <si>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</si>
  <si>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</si>
  <si>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</si>
  <si>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</si>
  <si>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</si>
  <si>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</si>
  <si>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</si>
  <si>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</si>
  <si>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</si>
  <si>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</si>
  <si>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</si>
  <si>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</si>
  <si>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</si>
  <si>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</si>
  <si>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</si>
  <si>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</si>
  <si>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</si>
  <si>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</si>
  <si>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</si>
  <si>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</si>
  <si>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</si>
  <si>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</si>
  <si>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</si>
  <si>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</si>
  <si>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</si>
  <si>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</si>
  <si>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</si>
  <si>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</si>
  <si>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</si>
  <si>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</si>
  <si>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</si>
  <si>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</si>
  <si>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</si>
  <si>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</si>
  <si>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</si>
  <si>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</si>
  <si>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</si>
  <si>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</si>
  <si>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</si>
  <si>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</si>
  <si>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</si>
  <si>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</si>
  <si>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</si>
  <si>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</si>
  <si>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</si>
  <si>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</si>
  <si>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</si>
  <si>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</si>
  <si>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</si>
  <si>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</si>
  <si>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</si>
  <si>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</si>
  <si>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</si>
  <si>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</si>
  <si>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</si>
  <si>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</si>
  <si>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</si>
  <si>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</si>
  <si>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</si>
  <si>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</si>
  <si>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</si>
  <si>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</si>
  <si>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</si>
  <si>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</si>
  <si>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</si>
  <si>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</si>
  <si>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</si>
  <si>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</si>
  <si>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</si>
  <si>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</si>
  <si>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</si>
  <si>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</si>
  <si>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</si>
  <si>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</si>
  <si>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</si>
  <si>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</si>
  <si>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</si>
  <si>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</si>
  <si>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</si>
  <si>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</si>
  <si>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</si>
  <si>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</si>
  <si>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</si>
  <si>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</si>
  <si>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</si>
  <si>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</si>
  <si>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</si>
  <si>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</si>
  <si>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</si>
  <si>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</si>
  <si>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</si>
  <si>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</si>
  <si>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</si>
  <si>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</si>
  <si>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</si>
  <si>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</si>
  <si>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</si>
  <si>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</si>
  <si>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</si>
  <si>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</si>
  <si>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</si>
  <si>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</si>
  <si>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</si>
  <si>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</si>
  <si>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</si>
  <si>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</si>
  <si>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</si>
  <si>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</si>
  <si>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</si>
  <si>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</si>
  <si>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</si>
  <si>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</si>
  <si>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</si>
  <si>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</si>
  <si>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</si>
  <si>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</si>
  <si>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</si>
  <si>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</si>
  <si>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</si>
  <si>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</si>
  <si>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</si>
  <si>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</si>
  <si>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</si>
  <si>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</si>
  <si>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</si>
  <si>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</si>
  <si>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</si>
  <si>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</si>
  <si>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</si>
  <si>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</si>
  <si>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</si>
  <si>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</si>
  <si>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</si>
  <si>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</si>
  <si>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</si>
  <si>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</si>
  <si>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</si>
  <si>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</si>
  <si>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</si>
  <si>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</si>
  <si>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</si>
  <si>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</si>
  <si>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</si>
  <si>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</si>
  <si>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</si>
  <si>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</si>
  <si>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</si>
  <si>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</si>
  <si>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</si>
  <si>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</si>
  <si>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</si>
  <si>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</si>
  <si>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</si>
  <si>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</si>
  <si>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</si>
  <si>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</si>
  <si>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</si>
  <si>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</si>
  <si>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</si>
  <si>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</si>
  <si>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</si>
  <si>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</si>
  <si>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</si>
  <si>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</si>
  <si>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</si>
  <si>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</si>
  <si>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</si>
  <si>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</si>
  <si>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</si>
  <si>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</si>
  <si>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</si>
  <si>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</si>
  <si>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</si>
  <si>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</si>
  <si>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</si>
  <si>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</si>
  <si>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</si>
  <si>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</si>
  <si>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</si>
  <si>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</si>
  <si>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</si>
  <si>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</si>
  <si>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</si>
  <si>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</si>
  <si>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</si>
  <si>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</si>
  <si>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</si>
  <si>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</si>
  <si>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</si>
  <si>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</si>
  <si>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</si>
  <si>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</si>
  <si>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</si>
  <si>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</si>
  <si>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</si>
  <si>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</si>
  <si>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</si>
  <si>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</si>
  <si>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</si>
  <si>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</si>
  <si>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</si>
  <si>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</si>
  <si>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</si>
  <si>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</si>
  <si>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</si>
  <si>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</si>
  <si>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</si>
  <si>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</si>
  <si>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</si>
  <si>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</si>
  <si>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</si>
  <si>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</si>
  <si>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</si>
  <si>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</si>
  <si>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</si>
  <si>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</si>
  <si>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</si>
  <si>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</si>
  <si>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</si>
  <si>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</si>
  <si>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</si>
  <si>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</si>
  <si>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</si>
  <si>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</si>
  <si>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</si>
  <si>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</si>
  <si>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</si>
  <si>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</si>
  <si>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</si>
  <si>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</si>
  <si>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</si>
  <si>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</si>
  <si>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</si>
  <si>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</si>
  <si>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</si>
  <si>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</si>
  <si>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</si>
  <si>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</si>
  <si>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</si>
  <si>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</si>
  <si>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</si>
  <si>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</si>
  <si>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</si>
  <si>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</si>
  <si>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</si>
  <si>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</si>
  <si>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</si>
  <si>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</si>
  <si>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</si>
  <si>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</si>
  <si>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</si>
  <si>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</si>
  <si>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</si>
  <si>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</si>
  <si>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</si>
  <si>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</si>
  <si>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</si>
  <si>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</si>
  <si>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</si>
  <si>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</si>
  <si>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</si>
  <si>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</si>
  <si>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</si>
  <si>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</si>
  <si>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</si>
  <si>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</si>
  <si>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</si>
  <si>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</si>
  <si>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</si>
  <si>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</si>
  <si>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</si>
  <si>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</si>
  <si>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</si>
  <si>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</si>
  <si>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</si>
  <si>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</si>
  <si>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</si>
  <si>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</si>
  <si>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</si>
  <si>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</si>
  <si>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</si>
  <si>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</si>
  <si>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</si>
  <si>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</si>
  <si>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</si>
  <si>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</si>
  <si>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</si>
  <si>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</si>
  <si>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</si>
  <si>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</si>
  <si>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</si>
  <si>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</si>
  <si>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</si>
  <si>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</si>
  <si>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</si>
  <si>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</si>
  <si>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</si>
  <si>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</si>
  <si>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</si>
  <si>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</si>
  <si>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</si>
  <si>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</si>
  <si>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</si>
  <si>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</si>
  <si>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</si>
  <si>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</si>
  <si>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</si>
  <si>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</si>
  <si>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</si>
  <si>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</si>
  <si>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</si>
  <si>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</si>
  <si>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</si>
  <si>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</si>
  <si>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</si>
  <si>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</si>
  <si>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</si>
  <si>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</si>
  <si>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</si>
  <si>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</si>
  <si>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</si>
  <si>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</si>
  <si>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</si>
  <si>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</si>
  <si>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</si>
  <si>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</si>
  <si>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</si>
  <si>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</si>
  <si>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</si>
  <si>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</si>
  <si>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</si>
  <si>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</si>
  <si>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</si>
  <si>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</si>
  <si>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</si>
  <si>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</si>
  <si>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</si>
  <si>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</si>
  <si>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</si>
  <si>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</si>
  <si>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</si>
  <si>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</si>
  <si>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</si>
  <si>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</si>
  <si>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</si>
  <si>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</si>
  <si>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</si>
  <si>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</si>
  <si>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</si>
  <si>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</si>
  <si>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</si>
  <si>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</si>
  <si>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</si>
  <si>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</si>
  <si>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</si>
  <si>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</si>
  <si>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</si>
  <si>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</si>
  <si>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</si>
  <si>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</si>
  <si>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</si>
  <si>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</si>
  <si>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</si>
  <si>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</si>
  <si>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</si>
  <si>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</si>
  <si>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</si>
  <si>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</si>
  <si>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</si>
  <si>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</si>
  <si>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</si>
  <si>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</si>
  <si>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</si>
  <si>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</si>
  <si>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</si>
  <si>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</si>
  <si>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</si>
  <si>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</si>
  <si>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</si>
  <si>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</si>
  <si>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</si>
  <si>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</si>
  <si>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</si>
  <si>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</si>
  <si>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</si>
  <si>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</si>
  <si>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</si>
  <si>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</si>
  <si>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</si>
  <si>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</si>
  <si>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</si>
  <si>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</si>
  <si>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</si>
  <si>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</si>
  <si>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</si>
  <si>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</si>
  <si>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</si>
  <si>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</si>
  <si>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</si>
  <si>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</si>
  <si>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</si>
  <si>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</si>
  <si>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</si>
  <si>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</si>
  <si>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</si>
  <si>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</si>
  <si>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</si>
  <si>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</si>
  <si>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</si>
  <si>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</si>
  <si>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</si>
  <si>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</si>
  <si>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</si>
  <si>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</si>
  <si>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</si>
  <si>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</si>
  <si>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</si>
  <si>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</si>
  <si>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</si>
  <si>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</si>
  <si>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</si>
  <si>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</si>
  <si>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</si>
  <si>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</si>
  <si>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</si>
  <si>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</si>
  <si>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</si>
  <si>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</si>
  <si>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</si>
  <si>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</si>
  <si>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</si>
  <si>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</si>
  <si>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</si>
  <si>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</si>
  <si>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</si>
  <si>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</si>
  <si>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</si>
  <si>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</si>
  <si>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</si>
  <si>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</si>
  <si>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</si>
  <si>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</si>
  <si>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</si>
  <si>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</si>
  <si>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</si>
  <si>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</si>
  <si>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</si>
  <si>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</si>
  <si>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</si>
  <si>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</si>
  <si>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</si>
  <si>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</si>
  <si>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</si>
  <si>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</si>
  <si>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</si>
  <si>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</si>
  <si>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</si>
  <si>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</si>
  <si>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</si>
  <si>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</si>
  <si>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</si>
  <si>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</si>
  <si>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</si>
  <si>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</si>
  <si>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</si>
  <si>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</si>
  <si>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</si>
  <si>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</si>
  <si>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</si>
  <si>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</si>
  <si>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</si>
  <si>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</si>
  <si>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</si>
  <si>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</si>
  <si>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</si>
  <si>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</si>
  <si>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</si>
  <si>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</si>
  <si>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</si>
  <si>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</si>
  <si>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</si>
  <si>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</si>
  <si>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</si>
  <si>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</si>
  <si>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</si>
  <si>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</si>
  <si>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</si>
  <si>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</si>
  <si>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</si>
  <si>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</si>
  <si>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</si>
  <si>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</si>
  <si>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</si>
  <si>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</si>
  <si>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</si>
  <si>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</si>
  <si>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</si>
  <si>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</si>
  <si>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</si>
  <si>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</si>
  <si>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</si>
  <si>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</si>
  <si>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</si>
  <si>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</si>
  <si>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</si>
  <si>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</si>
  <si>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</si>
  <si>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</si>
  <si>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</si>
  <si>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</si>
  <si>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</si>
  <si>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</si>
  <si>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</si>
  <si>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</si>
  <si>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</si>
  <si>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</si>
  <si>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</si>
  <si>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</si>
  <si>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</si>
  <si>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</si>
  <si>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</si>
  <si>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</si>
  <si>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</si>
  <si>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</si>
  <si>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</si>
  <si>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</si>
  <si>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</si>
  <si>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</si>
  <si>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</si>
  <si>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</si>
  <si>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</si>
  <si>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</si>
  <si>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</si>
  <si>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</si>
  <si>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</si>
  <si>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</si>
  <si>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</si>
  <si>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</si>
  <si>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</si>
  <si>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</si>
  <si>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</si>
  <si>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</si>
  <si>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</si>
  <si>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</si>
  <si>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</si>
  <si>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</si>
  <si>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</si>
  <si>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</si>
  <si>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</si>
  <si>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</si>
  <si>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</si>
  <si>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</si>
  <si>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</si>
  <si>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</si>
  <si>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</si>
  <si>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</si>
  <si>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</si>
  <si>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</si>
  <si>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</si>
  <si>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</si>
  <si>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</si>
  <si>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</si>
  <si>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</si>
  <si>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</si>
  <si>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</si>
  <si>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</si>
  <si>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</si>
  <si>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</si>
  <si>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</si>
  <si>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</si>
  <si>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</si>
  <si>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</si>
  <si>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</si>
  <si>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</si>
  <si>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</si>
  <si>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</si>
  <si>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</si>
  <si>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</si>
  <si>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</si>
  <si>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</si>
  <si>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</si>
  <si>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</si>
  <si>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</si>
  <si>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</si>
  <si>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</si>
  <si>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</si>
  <si>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</si>
  <si>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</si>
  <si>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</si>
  <si>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</si>
  <si>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</si>
  <si>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</si>
  <si>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</si>
  <si>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</si>
  <si>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</si>
  <si>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</si>
  <si>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</si>
  <si>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</si>
  <si>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</si>
  <si>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</si>
  <si>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</si>
  <si>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</si>
  <si>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</si>
  <si>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</si>
  <si>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</si>
  <si>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</si>
  <si>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</si>
  <si>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</si>
  <si>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</si>
  <si>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</si>
  <si>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</si>
  <si>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</si>
  <si>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</si>
  <si>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</si>
  <si>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</si>
  <si>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</si>
  <si>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</si>
  <si>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</si>
  <si>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</si>
  <si>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</si>
  <si>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</si>
  <si>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</si>
  <si>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</si>
  <si>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</si>
  <si>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</si>
  <si>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</si>
  <si>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</si>
  <si>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</si>
  <si>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</si>
  <si>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</si>
  <si>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</si>
  <si>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</si>
  <si>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</si>
  <si>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</si>
  <si>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</si>
  <si>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</si>
  <si>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</si>
  <si>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</si>
  <si>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</si>
  <si>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</si>
  <si>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</si>
  <si>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</si>
  <si>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</si>
  <si>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</si>
  <si>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</si>
  <si>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</si>
  <si>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</si>
  <si>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</si>
  <si>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</si>
  <si>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</si>
  <si>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</si>
  <si>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</si>
  <si>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</si>
  <si>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</si>
  <si>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</si>
  <si>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</si>
  <si>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</si>
  <si>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</si>
  <si>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</si>
  <si>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</si>
  <si>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</si>
  <si>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</si>
  <si>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</si>
  <si>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</si>
  <si>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</si>
  <si>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</si>
  <si>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</si>
  <si>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</si>
  <si>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</si>
  <si>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</si>
  <si>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</si>
  <si>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</si>
  <si>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</si>
  <si>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</si>
  <si>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</si>
  <si>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</si>
  <si>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</si>
  <si>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</si>
  <si>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</si>
  <si>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</si>
  <si>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</si>
  <si>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</si>
  <si>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</si>
  <si>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</si>
  <si>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</si>
  <si>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</si>
  <si>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</si>
  <si>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</si>
  <si>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</si>
  <si>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</si>
  <si>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</si>
  <si>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</si>
  <si>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</si>
  <si>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</si>
  <si>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</si>
  <si>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</si>
  <si>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</si>
  <si>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</si>
  <si>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</si>
  <si>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</si>
  <si>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</si>
  <si>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</si>
  <si>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</si>
  <si>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</si>
  <si>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</si>
  <si>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</si>
  <si>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</si>
  <si>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</si>
  <si>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</si>
  <si>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</si>
  <si>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</si>
  <si>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</si>
  <si>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</si>
  <si>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</si>
  <si>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</si>
  <si>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</si>
  <si>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</si>
  <si>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</si>
  <si>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</si>
  <si>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</si>
  <si>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</si>
  <si>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</si>
  <si>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</si>
  <si>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</si>
  <si>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</si>
  <si>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</si>
  <si>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</si>
  <si>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</si>
  <si>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</si>
  <si>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</si>
  <si>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</si>
  <si>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</si>
  <si>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</si>
  <si>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</si>
  <si>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</si>
  <si>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</si>
  <si>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</si>
  <si>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</si>
  <si>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</si>
  <si>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</si>
  <si>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</si>
  <si>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</si>
  <si>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</si>
  <si>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</si>
  <si>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</si>
  <si>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</si>
  <si>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</si>
  <si>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</si>
  <si>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</si>
  <si>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</si>
  <si>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</si>
  <si>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</si>
  <si>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</si>
  <si>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</si>
  <si>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</si>
  <si>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</si>
  <si>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</si>
  <si>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</si>
  <si>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</si>
  <si>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</si>
  <si>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</si>
  <si>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</si>
  <si>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</si>
  <si>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</si>
  <si>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</si>
  <si>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</si>
  <si>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</si>
  <si>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</si>
  <si>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</si>
  <si>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</si>
  <si>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</si>
  <si>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</si>
  <si>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</si>
  <si>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</si>
  <si>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</si>
  <si>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</si>
  <si>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</si>
  <si>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</si>
  <si>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</si>
  <si>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</si>
  <si>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</si>
  <si>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</si>
  <si>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</si>
  <si>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</si>
  <si>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</si>
  <si>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</si>
  <si>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</si>
  <si>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</si>
  <si>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</si>
  <si>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</si>
  <si>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</si>
  <si>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</si>
  <si>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</si>
  <si>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</si>
  <si>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</si>
  <si>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</si>
  <si>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</si>
  <si>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</si>
  <si>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</si>
  <si>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</si>
  <si>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</si>
  <si>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</si>
  <si>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</si>
  <si>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</si>
  <si>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</si>
  <si>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</si>
  <si>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</si>
  <si>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</si>
  <si>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</si>
  <si>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</si>
  <si>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</si>
  <si>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</si>
  <si>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</si>
  <si>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</si>
  <si>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</si>
  <si>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</si>
  <si>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</si>
  <si>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</si>
  <si>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</si>
  <si>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</si>
  <si>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</si>
  <si>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</si>
  <si>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</si>
  <si>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</si>
  <si>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</si>
  <si>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</si>
  <si>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</si>
  <si>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</si>
  <si>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</si>
  <si>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</si>
  <si>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</si>
  <si>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</si>
  <si>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</si>
  <si>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</si>
  <si>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</si>
  <si>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</si>
  <si>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</si>
  <si>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</si>
  <si>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</si>
  <si>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</si>
  <si>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</si>
  <si>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</si>
  <si>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</si>
  <si>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</si>
  <si>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</si>
  <si>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</si>
  <si>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</si>
  <si>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</si>
  <si>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</si>
  <si>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</si>
  <si>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</si>
  <si>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</si>
  <si>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</si>
  <si>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</si>
  <si>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</si>
  <si>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</si>
  <si>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</si>
  <si>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</si>
  <si>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</si>
  <si>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</si>
  <si>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</si>
  <si>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</si>
  <si>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</si>
  <si>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</si>
  <si>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</si>
  <si>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</si>
  <si>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</si>
  <si>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</si>
  <si>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</si>
  <si>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</si>
  <si>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</si>
  <si>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</si>
  <si>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</si>
  <si>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</si>
  <si>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</si>
  <si>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</si>
  <si>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</si>
  <si>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</si>
  <si>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</si>
  <si>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</si>
  <si>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</si>
  <si>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</si>
  <si>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</si>
  <si>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</si>
  <si>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</si>
  <si>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</si>
  <si>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</si>
  <si>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</si>
  <si>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</si>
  <si>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</si>
  <si>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</si>
  <si>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</si>
  <si>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</si>
  <si>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</si>
  <si>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</si>
  <si>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</si>
  <si>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</si>
  <si>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</si>
  <si>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</si>
  <si>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</si>
  <si>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</si>
  <si>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</si>
  <si>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</si>
  <si>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</si>
  <si>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</si>
  <si>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</si>
  <si>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</si>
  <si>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</si>
  <si>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</si>
  <si>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</si>
  <si>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</si>
  <si>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</si>
  <si>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</si>
  <si>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</si>
  <si>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</si>
  <si>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</si>
  <si>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</si>
  <si>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</si>
  <si>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</si>
  <si>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</si>
  <si>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</si>
  <si>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</si>
  <si>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</si>
  <si>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</si>
  <si>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</si>
  <si>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</si>
  <si>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</si>
  <si>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</si>
  <si>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</si>
  <si>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</si>
  <si>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</si>
  <si>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</si>
  <si>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</si>
  <si>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</si>
  <si>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</si>
  <si>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</si>
  <si>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</si>
  <si>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</si>
  <si>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</si>
  <si>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</si>
  <si>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</si>
  <si>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</si>
  <si>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</si>
  <si>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</si>
  <si>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</si>
  <si>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</si>
  <si>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</si>
  <si>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</si>
  <si>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</si>
  <si>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</si>
  <si>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</si>
  <si>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</si>
  <si>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</si>
  <si>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</si>
  <si>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</si>
  <si>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</si>
  <si>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</si>
  <si>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</si>
  <si>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</si>
  <si>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</si>
  <si>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</si>
  <si>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</si>
  <si>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</si>
  <si>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</si>
  <si>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</si>
  <si>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</si>
  <si>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</si>
  <si>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</si>
  <si>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</si>
  <si>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</si>
  <si>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</si>
  <si>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</si>
  <si>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</si>
  <si>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</si>
  <si>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</si>
  <si>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</si>
  <si>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</si>
  <si>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</si>
  <si>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</si>
  <si>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</si>
  <si>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</si>
  <si>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</si>
  <si>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</si>
  <si>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</si>
  <si>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</si>
  <si>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</si>
  <si>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</si>
  <si>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</si>
  <si>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</si>
  <si>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</si>
  <si>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</si>
  <si>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</si>
  <si>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</si>
  <si>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</si>
  <si>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</si>
  <si>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</si>
  <si>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</si>
  <si>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</si>
  <si>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</si>
  <si>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</si>
  <si>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</si>
  <si>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</si>
  <si>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</si>
  <si>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</si>
  <si>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</si>
  <si>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</si>
  <si>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</si>
  <si>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</si>
  <si>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</si>
  <si>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</si>
  <si>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</si>
  <si>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</si>
  <si>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</si>
  <si>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</si>
  <si>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</si>
  <si>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</si>
  <si>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</si>
  <si>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</si>
  <si>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</si>
  <si>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</si>
  <si>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</si>
  <si>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</si>
  <si>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</si>
  <si>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</si>
  <si>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</si>
  <si>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</si>
  <si>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</si>
  <si>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</si>
  <si>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</si>
  <si>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</si>
  <si>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</si>
  <si>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</si>
  <si>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</si>
  <si>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</si>
  <si>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</si>
  <si>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</si>
  <si>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</si>
  <si>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</si>
  <si>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</si>
  <si>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</si>
  <si>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</si>
  <si>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</si>
  <si>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</si>
  <si>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</si>
  <si>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</si>
  <si>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</si>
  <si>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</si>
  <si>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</si>
  <si>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</si>
  <si>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</si>
  <si>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</si>
  <si>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</si>
  <si>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</si>
  <si>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</si>
  <si>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</si>
  <si>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</si>
  <si>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</si>
  <si>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</si>
  <si>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</si>
  <si>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</si>
  <si>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</si>
  <si>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</si>
  <si>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</si>
  <si>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</si>
  <si>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</si>
  <si>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</si>
  <si>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</si>
  <si>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</si>
  <si>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</si>
  <si>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</si>
  <si>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</si>
  <si>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</si>
  <si>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</si>
  <si>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</si>
  <si>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</si>
  <si>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</si>
  <si>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</si>
  <si>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</si>
  <si>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</si>
  <si>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</si>
  <si>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</si>
  <si>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</si>
  <si>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</si>
  <si>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</si>
  <si>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</si>
  <si>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</si>
  <si>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</si>
  <si>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</si>
  <si>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</si>
  <si>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</si>
  <si>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</si>
  <si>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</si>
  <si>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</si>
  <si>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</si>
  <si>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</si>
  <si>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</si>
  <si>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</si>
  <si>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</si>
  <si>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</si>
  <si>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</si>
  <si>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</si>
  <si>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</si>
  <si>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</si>
  <si>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</si>
  <si>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</si>
  <si>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</si>
  <si>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</si>
  <si>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</si>
  <si>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</si>
  <si>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</si>
  <si>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</si>
  <si>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</si>
  <si>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</si>
  <si>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</si>
  <si>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</si>
  <si>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</si>
  <si>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</si>
  <si>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</si>
  <si>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</si>
  <si>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</si>
  <si>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</si>
  <si>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</si>
  <si>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</si>
  <si>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</si>
  <si>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</si>
  <si>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</si>
  <si>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</si>
  <si>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</si>
  <si>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</si>
  <si>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</si>
  <si>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</si>
  <si>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</si>
  <si>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</si>
  <si>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</si>
  <si>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</si>
  <si>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</si>
  <si>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</si>
  <si>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</si>
  <si>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</si>
  <si>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</si>
  <si>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</si>
  <si>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</si>
  <si>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</si>
  <si>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</si>
  <si>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</si>
  <si>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</si>
  <si>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</si>
  <si>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</si>
  <si>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</si>
  <si>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</si>
  <si>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</si>
  <si>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</si>
  <si>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</si>
  <si>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</si>
  <si>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</si>
  <si>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</si>
  <si>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</si>
  <si>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</si>
  <si>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</si>
  <si>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</si>
  <si>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</si>
  <si>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</si>
  <si>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</si>
  <si>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</si>
  <si>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</si>
  <si>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</si>
  <si>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</si>
  <si>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</si>
  <si>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</si>
  <si>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</si>
  <si>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</si>
  <si>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</si>
  <si>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</si>
  <si>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</si>
  <si>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</si>
  <si>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</si>
  <si>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</si>
  <si>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</si>
  <si>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</si>
  <si>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</si>
  <si>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</si>
  <si>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</si>
  <si>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</si>
  <si>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</si>
  <si>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</si>
  <si>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</si>
  <si>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</si>
  <si>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</si>
  <si>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</si>
  <si>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</si>
  <si>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</si>
  <si>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</si>
  <si>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</si>
  <si>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</si>
  <si>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</si>
  <si>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</si>
  <si>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</si>
  <si>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</si>
  <si>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</si>
  <si>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</si>
  <si>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</si>
  <si>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</si>
  <si>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</si>
  <si>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</si>
  <si>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</si>
  <si>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</si>
  <si>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</si>
  <si>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</si>
  <si>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</si>
  <si>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</si>
  <si>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</si>
  <si>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</si>
  <si>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</si>
  <si>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</si>
  <si>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</si>
  <si>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</si>
  <si>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</si>
  <si>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</si>
  <si>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</si>
  <si>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</si>
  <si>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</si>
  <si>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</si>
  <si>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</si>
  <si>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</si>
  <si>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</si>
  <si>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</si>
  <si>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</si>
  <si>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</si>
  <si>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</si>
  <si>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</si>
  <si>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</si>
  <si>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</si>
  <si>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</si>
  <si>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</si>
  <si>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</si>
  <si>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</si>
  <si>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</si>
  <si>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</si>
  <si>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</si>
  <si>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</si>
  <si>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</si>
  <si>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</si>
  <si>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</si>
  <si>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</si>
  <si>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</si>
  <si>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</si>
  <si>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</si>
  <si>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</si>
  <si>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</si>
  <si>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</si>
  <si>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</si>
  <si>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</si>
  <si>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</si>
  <si>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</si>
  <si>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</si>
  <si>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</si>
  <si>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</si>
  <si>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</si>
  <si>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</si>
  <si>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</si>
  <si>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</si>
  <si>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</si>
  <si>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</si>
  <si>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</si>
  <si>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</si>
  <si>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</si>
  <si>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</si>
  <si>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</si>
  <si>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</si>
  <si>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</si>
  <si>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</si>
  <si>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</si>
  <si>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</si>
  <si>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</si>
  <si>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</si>
  <si>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</si>
  <si>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</si>
  <si>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</si>
  <si>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</si>
  <si>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</si>
  <si>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</si>
  <si>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</si>
  <si>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</si>
  <si>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</si>
  <si>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</si>
  <si>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</si>
  <si>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</si>
  <si>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</si>
  <si>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</si>
  <si>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</si>
  <si>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</si>
  <si>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</si>
  <si>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</si>
  <si>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</si>
  <si>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</si>
  <si>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</si>
  <si>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</si>
  <si>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</si>
  <si>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</si>
  <si>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</si>
  <si>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</si>
  <si>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</si>
  <si>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</si>
  <si>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</si>
  <si>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</si>
  <si>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</si>
  <si>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</si>
  <si>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</si>
  <si>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</si>
  <si>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</si>
  <si>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</si>
  <si>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</si>
  <si>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</si>
  <si>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</si>
  <si>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</si>
  <si>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</si>
  <si>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</si>
  <si>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</si>
  <si>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</si>
  <si>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</si>
  <si>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</si>
  <si>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</si>
  <si>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</si>
  <si>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</si>
  <si>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</si>
  <si>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</si>
  <si>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</si>
  <si>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</si>
  <si>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</si>
  <si>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</si>
  <si>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</si>
  <si>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</si>
  <si>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</si>
  <si>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</si>
  <si>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</si>
  <si>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</si>
  <si>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</si>
  <si>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</si>
  <si>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</si>
  <si>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</si>
  <si>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</si>
  <si>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</si>
  <si>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</si>
  <si>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</si>
  <si>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</si>
  <si>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</si>
  <si>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</si>
  <si>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</si>
  <si>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</si>
  <si>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</si>
  <si>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</si>
  <si>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</si>
  <si>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</si>
  <si>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</si>
  <si>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</si>
  <si>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</si>
  <si>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</si>
  <si>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</si>
  <si>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</si>
  <si>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</si>
  <si>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</si>
  <si>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</si>
  <si>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</si>
  <si>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</si>
  <si>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</si>
  <si>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</si>
  <si>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</si>
  <si>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</si>
  <si>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</si>
  <si>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</si>
  <si>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</si>
  <si>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</si>
  <si>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</si>
  <si>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</si>
  <si>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</si>
  <si>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</si>
  <si>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</si>
  <si>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</si>
  <si>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</si>
  <si>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</si>
  <si>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</si>
  <si>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</si>
  <si>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</si>
  <si>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</si>
  <si>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</si>
  <si>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</si>
  <si>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</si>
  <si>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</si>
  <si>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</si>
  <si>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</si>
  <si>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</si>
  <si>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</si>
  <si>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</si>
  <si>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</si>
  <si>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</si>
  <si>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</si>
  <si>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</si>
  <si>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</si>
  <si>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</si>
  <si>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</si>
  <si>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</si>
  <si>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</si>
  <si>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</si>
  <si>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</si>
  <si>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</si>
  <si>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</si>
  <si>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</si>
  <si>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</si>
  <si>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</si>
  <si>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</si>
  <si>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</si>
  <si>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</si>
  <si>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</si>
  <si>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</si>
  <si>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</si>
  <si>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</si>
  <si>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</si>
  <si>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</si>
  <si>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</si>
  <si>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</si>
  <si>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</si>
  <si>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</si>
  <si>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</si>
  <si>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</si>
  <si>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</si>
  <si>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</si>
  <si>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</si>
  <si>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</si>
  <si>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</si>
  <si>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</si>
  <si>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</si>
  <si>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</si>
  <si>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</si>
  <si>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</si>
  <si>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</si>
  <si>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</si>
  <si>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</si>
  <si>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</si>
  <si>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</si>
  <si>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</si>
  <si>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</si>
  <si>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</si>
  <si>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</si>
  <si>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</si>
  <si>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</si>
  <si>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</si>
  <si>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</si>
  <si>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</si>
  <si>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</si>
  <si>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</si>
  <si>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</si>
  <si>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</si>
  <si>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</si>
  <si>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</si>
  <si>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</si>
  <si>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</si>
  <si>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</si>
  <si>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</si>
  <si>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</si>
  <si>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</si>
  <si>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</si>
  <si>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</si>
  <si>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</si>
  <si>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</si>
  <si>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</si>
  <si>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</si>
  <si>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</si>
  <si>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</si>
  <si>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</si>
  <si>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</si>
  <si>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</si>
  <si>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</si>
  <si>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</si>
  <si>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</si>
  <si>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</si>
  <si>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</si>
  <si>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</si>
  <si>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</si>
  <si>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</si>
  <si>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</si>
  <si>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</si>
  <si>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</si>
  <si>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</si>
  <si>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</si>
  <si>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</si>
  <si>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</si>
  <si>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</si>
  <si>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</si>
  <si>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</si>
  <si>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</si>
  <si>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</si>
  <si>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</si>
  <si>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</si>
  <si>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</si>
  <si>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</si>
  <si>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</si>
  <si>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</si>
  <si>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</si>
  <si>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</si>
  <si>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</si>
  <si>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</si>
  <si>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</si>
  <si>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</si>
  <si>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</si>
  <si>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</si>
  <si>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</si>
  <si>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</si>
  <si>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</si>
  <si>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</si>
  <si>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</si>
  <si>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</si>
  <si>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</si>
  <si>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</si>
  <si>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</si>
  <si>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</si>
  <si>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</si>
  <si>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</si>
  <si>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</si>
  <si>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</si>
  <si>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</si>
  <si>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</si>
  <si>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</si>
  <si>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</si>
  <si>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</si>
  <si>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</si>
  <si>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</si>
  <si>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</si>
  <si>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</si>
  <si>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</si>
  <si>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</si>
  <si>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</si>
  <si>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</si>
  <si>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</si>
  <si>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</si>
  <si>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</si>
  <si>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</si>
  <si>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</si>
  <si>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</si>
  <si>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</si>
  <si>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</si>
  <si>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</si>
  <si>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</si>
  <si>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</si>
  <si>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</si>
  <si>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</si>
  <si>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</si>
  <si>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</si>
  <si>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</si>
  <si>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</si>
  <si>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</si>
  <si>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</si>
  <si>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</si>
  <si>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</si>
  <si>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</si>
  <si>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</si>
  <si>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</si>
  <si>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</si>
  <si>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</si>
  <si>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</si>
  <si>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</si>
  <si>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</si>
  <si>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</si>
  <si>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</si>
  <si>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</si>
  <si>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</si>
  <si>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</si>
  <si>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</si>
  <si>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</si>
  <si>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</si>
  <si>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</si>
  <si>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</si>
  <si>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</si>
  <si>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</si>
  <si>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</si>
  <si>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</si>
  <si>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</si>
  <si>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</si>
  <si>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</si>
  <si>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</si>
  <si>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</si>
  <si>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</si>
  <si>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</si>
  <si>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</si>
  <si>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</si>
  <si>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</si>
  <si>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</si>
  <si>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</si>
  <si>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</si>
  <si>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</si>
  <si>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</si>
  <si>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</si>
  <si>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</si>
  <si>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</si>
  <si>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</si>
  <si>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</si>
  <si>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</si>
  <si>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</si>
  <si>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</si>
  <si>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</si>
  <si>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</si>
  <si>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</si>
  <si>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</si>
  <si>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</si>
  <si>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</si>
  <si>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</si>
  <si>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</si>
  <si>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</si>
  <si>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</si>
  <si>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</si>
  <si>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</si>
  <si>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</si>
  <si>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</si>
  <si>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</si>
  <si>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</si>
  <si>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</si>
  <si>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</si>
  <si>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</si>
  <si>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</si>
  <si>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</si>
  <si>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</si>
  <si>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</si>
  <si>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</si>
  <si>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</si>
  <si>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</si>
  <si>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</si>
  <si>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</si>
  <si>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</si>
  <si>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</si>
  <si>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</si>
  <si>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</si>
  <si>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</si>
  <si>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</si>
  <si>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</si>
  <si>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</si>
  <si>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</si>
  <si>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</si>
  <si>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</si>
  <si>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</si>
  <si>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</si>
  <si>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</si>
  <si>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</si>
  <si>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</si>
  <si>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</si>
  <si>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</si>
  <si>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</si>
  <si>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</si>
  <si>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</si>
  <si>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</si>
  <si>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</si>
  <si>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</si>
  <si>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</si>
  <si>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</si>
  <si>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</si>
  <si>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</si>
  <si>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</si>
  <si>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</si>
  <si>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</si>
  <si>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</si>
  <si>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</si>
  <si>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</si>
  <si>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</si>
  <si>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</si>
  <si>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</si>
  <si>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</si>
  <si>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</si>
  <si>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</si>
  <si>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</si>
  <si>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</si>
  <si>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</si>
  <si>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</si>
  <si>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</si>
  <si>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</si>
  <si>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</si>
  <si>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</si>
  <si>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</si>
  <si>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</si>
  <si>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</si>
  <si>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</si>
  <si>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</si>
  <si>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</si>
  <si>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</si>
  <si>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</si>
  <si>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</si>
  <si>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</si>
  <si>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</si>
  <si>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</si>
  <si>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</si>
  <si>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</si>
  <si>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</si>
  <si>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</si>
  <si>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</si>
  <si>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</si>
  <si>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</si>
  <si>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</si>
  <si>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</si>
  <si>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</si>
  <si>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</si>
  <si>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</si>
  <si>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</si>
  <si>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</si>
  <si>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</si>
  <si>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</si>
  <si>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</si>
  <si>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</si>
  <si>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</si>
  <si>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</si>
  <si>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</si>
  <si>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</si>
  <si>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</si>
  <si>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</si>
  <si>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</si>
  <si>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</si>
  <si>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</si>
  <si>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</si>
  <si>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</si>
  <si>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</si>
  <si>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</si>
  <si>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</si>
  <si>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</si>
  <si>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</si>
  <si>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</si>
  <si>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</si>
  <si>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</si>
  <si>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</si>
  <si>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</si>
  <si>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</si>
  <si>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</si>
  <si>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</si>
  <si>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</si>
  <si>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</si>
  <si>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</si>
  <si>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</si>
  <si>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</si>
  <si>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</si>
  <si>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</si>
  <si>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</si>
  <si>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</si>
  <si>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</si>
  <si>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</si>
  <si>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</si>
  <si>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</si>
  <si>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</si>
  <si>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</si>
  <si>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</si>
  <si>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</si>
  <si>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</si>
  <si>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</si>
  <si>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</si>
  <si>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</si>
  <si>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</si>
  <si>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</si>
  <si>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</si>
  <si>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</si>
  <si>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</si>
  <si>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</si>
  <si>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</si>
  <si>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</si>
  <si>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</si>
  <si>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</si>
  <si>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</si>
  <si>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</si>
  <si>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</si>
  <si>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</si>
  <si>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</si>
  <si>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</si>
  <si>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</si>
  <si>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</si>
  <si>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</si>
  <si>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</si>
  <si>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</si>
  <si>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</si>
  <si>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</si>
  <si>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</si>
  <si>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</si>
  <si>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</si>
  <si>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</si>
  <si>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</si>
  <si>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</si>
  <si>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</si>
  <si>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</si>
  <si>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</si>
  <si>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</si>
  <si>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</si>
  <si>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</si>
  <si>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</si>
  <si>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</si>
  <si>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</si>
  <si>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</si>
  <si>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</si>
  <si>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</si>
  <si>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</si>
  <si>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</si>
  <si>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</si>
  <si>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</si>
  <si>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</si>
  <si>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</si>
  <si>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</si>
  <si>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</si>
  <si>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</si>
  <si>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</si>
  <si>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</si>
  <si>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</si>
  <si>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</si>
  <si>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</si>
  <si>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</si>
  <si>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</si>
  <si>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</si>
  <si>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</si>
  <si>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</si>
  <si>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</si>
  <si>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</si>
  <si>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</si>
  <si>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</si>
  <si>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</si>
  <si>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</si>
  <si>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</si>
  <si>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</si>
  <si>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</si>
  <si>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</si>
  <si>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</si>
  <si>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</si>
  <si>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</si>
  <si>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</si>
  <si>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</si>
  <si>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</si>
  <si>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</si>
  <si>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</si>
  <si>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</si>
  <si>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</si>
  <si>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</si>
  <si>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</si>
  <si>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</si>
  <si>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</si>
  <si>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</si>
  <si>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</si>
  <si>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</si>
  <si>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</si>
  <si>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</si>
  <si>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</si>
  <si>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</si>
  <si>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</si>
  <si>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</si>
  <si>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</si>
  <si>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</si>
  <si>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</si>
  <si>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</si>
  <si>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</si>
  <si>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</si>
  <si>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</si>
  <si>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</si>
  <si>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</si>
  <si>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</si>
  <si>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</si>
  <si>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</si>
  <si>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</si>
  <si>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</si>
  <si>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</si>
  <si>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</si>
  <si>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</si>
  <si>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</si>
  <si>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</si>
  <si>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</si>
  <si>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</si>
  <si>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</si>
  <si>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</si>
  <si>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</si>
  <si>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</si>
  <si>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</si>
  <si>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</si>
  <si>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</si>
  <si>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</si>
  <si>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</si>
  <si>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</si>
  <si>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</si>
  <si>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</si>
  <si>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</si>
  <si>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</si>
  <si>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</si>
  <si>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</si>
  <si>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</si>
  <si>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</si>
  <si>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</si>
  <si>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</si>
  <si>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</si>
  <si>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</si>
  <si>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</si>
  <si>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</si>
  <si>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</si>
  <si>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</si>
  <si>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</si>
  <si>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</si>
  <si>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</si>
  <si>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</si>
  <si>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</si>
  <si>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</si>
  <si>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</si>
  <si>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</si>
  <si>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</si>
  <si>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</si>
  <si>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</si>
  <si>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</si>
  <si>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</si>
  <si>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</si>
  <si>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</si>
  <si>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</si>
  <si>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</si>
  <si>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</si>
  <si>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</si>
  <si>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</si>
  <si>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</si>
  <si>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</si>
  <si>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</si>
  <si>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</si>
  <si>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</si>
  <si>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</si>
  <si>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</si>
  <si>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</si>
  <si>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</si>
  <si>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</si>
  <si>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</si>
  <si>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</si>
  <si>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</si>
  <si>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</si>
  <si>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</si>
  <si>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</si>
  <si>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</si>
  <si>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</si>
  <si>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</si>
  <si>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</si>
  <si>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</si>
  <si>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</si>
  <si>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</si>
  <si>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</si>
  <si>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</si>
  <si>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</si>
  <si>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</si>
  <si>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</si>
  <si>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</si>
  <si>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</si>
  <si>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</si>
  <si>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</si>
  <si>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</si>
  <si>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</si>
  <si>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</si>
  <si>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</si>
  <si>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</si>
  <si>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</si>
  <si>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</si>
  <si>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</si>
  <si>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</si>
  <si>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</si>
  <si>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</si>
  <si>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</si>
  <si>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</si>
  <si>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</si>
  <si>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</si>
  <si>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</si>
  <si>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</si>
  <si>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</si>
  <si>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</si>
  <si>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</si>
  <si>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</si>
  <si>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</si>
  <si>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</si>
  <si>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</si>
  <si>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</si>
  <si>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</si>
  <si>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</si>
  <si>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</si>
  <si>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</si>
  <si>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</si>
  <si>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</si>
  <si>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</si>
  <si>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</si>
  <si>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</si>
  <si>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</si>
  <si>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</si>
  <si>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</si>
  <si>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</si>
  <si>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</si>
  <si>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</si>
  <si>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</si>
  <si>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</si>
  <si>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</si>
  <si>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</si>
  <si>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</si>
  <si>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</si>
  <si>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</si>
  <si>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</si>
  <si>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</si>
  <si>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</si>
  <si>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</si>
  <si>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</si>
  <si>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</si>
  <si>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</si>
  <si>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</si>
  <si>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</si>
  <si>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</si>
  <si>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</si>
  <si>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</si>
  <si>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</si>
  <si>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</si>
  <si>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</si>
  <si>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</si>
  <si>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</si>
  <si>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</si>
  <si>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</si>
  <si>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</si>
  <si>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</si>
  <si>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</si>
  <si>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</si>
  <si>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</si>
  <si>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</si>
  <si>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</si>
  <si>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</si>
  <si>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</si>
  <si>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</si>
  <si>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</si>
  <si>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</si>
  <si>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</si>
  <si>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</si>
  <si>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</si>
  <si>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</si>
  <si>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</si>
  <si>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</si>
  <si>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</si>
  <si>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</si>
  <si>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</si>
  <si>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</si>
  <si>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</si>
  <si>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</si>
  <si>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</si>
  <si>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</si>
  <si>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</si>
  <si>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</si>
  <si>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</si>
  <si>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</si>
  <si>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</si>
  <si>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</si>
  <si>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</si>
  <si>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</si>
  <si>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</si>
  <si>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</si>
  <si>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</si>
  <si>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</si>
  <si>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</si>
  <si>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</si>
  <si>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</si>
  <si>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</si>
  <si>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</si>
  <si>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</si>
  <si>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</si>
  <si>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</si>
  <si>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</si>
  <si>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</si>
  <si>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</si>
  <si>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</si>
  <si>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</si>
  <si>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</si>
  <si>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</si>
  <si>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</si>
  <si>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</si>
  <si>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</si>
  <si>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</si>
  <si>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</si>
  <si>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</si>
  <si>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</si>
  <si>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</si>
  <si>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</si>
  <si>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</si>
  <si>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</si>
  <si>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</si>
  <si>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</si>
  <si>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</si>
  <si>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</si>
  <si>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</si>
  <si>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</si>
  <si>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</si>
  <si>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</si>
  <si>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</si>
  <si>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</si>
  <si>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</si>
  <si>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</si>
  <si>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</si>
  <si>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</si>
  <si>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</si>
  <si>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</si>
  <si>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</si>
  <si>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</si>
  <si>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</si>
  <si>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</si>
  <si>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</si>
  <si>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</si>
  <si>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</si>
  <si>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</si>
  <si>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</si>
  <si>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</si>
  <si>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</si>
  <si>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</si>
  <si>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</si>
  <si>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</si>
  <si>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</si>
  <si>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</si>
  <si>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</si>
  <si>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</si>
  <si>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</si>
  <si>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</si>
  <si>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</si>
  <si>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</si>
  <si>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</si>
  <si>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</si>
  <si>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</si>
  <si>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</si>
  <si>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</si>
  <si>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</si>
  <si>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</si>
  <si>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</si>
  <si>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</si>
  <si>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</si>
  <si>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</si>
  <si>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</si>
  <si>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</si>
  <si>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</si>
  <si>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</si>
  <si>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</si>
  <si>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</si>
  <si>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</si>
  <si>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</si>
  <si>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</si>
  <si>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</si>
  <si>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</si>
  <si>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</si>
  <si>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</si>
  <si>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</si>
  <si>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</si>
  <si>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</si>
  <si>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</si>
  <si>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</si>
  <si>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</si>
  <si>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</si>
  <si>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</si>
  <si>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</si>
  <si>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</si>
  <si>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</si>
  <si>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</si>
  <si>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</si>
  <si>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</si>
  <si>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</si>
  <si>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</si>
  <si>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</si>
  <si>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</si>
  <si>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</si>
  <si>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</si>
  <si>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</si>
  <si>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</si>
  <si>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</si>
  <si>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</si>
  <si>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</si>
  <si>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</si>
  <si>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</si>
  <si>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</si>
  <si>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</si>
  <si>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</si>
  <si>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</si>
  <si>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</si>
  <si>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</si>
  <si>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</si>
  <si>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</si>
  <si>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</si>
  <si>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</si>
  <si>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</si>
  <si>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</si>
  <si>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</si>
  <si>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</si>
  <si>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</si>
  <si>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</si>
  <si>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</si>
  <si>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</si>
  <si>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</si>
  <si>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</si>
  <si>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</si>
  <si>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</si>
  <si>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</si>
  <si>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</si>
  <si>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</si>
  <si>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</si>
  <si>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</si>
  <si>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</si>
  <si>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</si>
  <si>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</si>
  <si>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</si>
  <si>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</si>
  <si>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</si>
  <si>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</si>
  <si>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</si>
  <si>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</si>
  <si>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</si>
  <si>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</si>
  <si>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</si>
  <si>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</si>
  <si>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</si>
  <si>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</si>
  <si>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</si>
  <si>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</si>
  <si>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</si>
  <si>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</si>
  <si>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</si>
  <si>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</si>
  <si>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</si>
  <si>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</si>
  <si>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</si>
  <si>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</si>
  <si>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</si>
  <si>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</si>
  <si>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</si>
  <si>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</si>
  <si>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</si>
  <si>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</si>
  <si>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</si>
  <si>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</si>
  <si>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</si>
  <si>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</si>
  <si>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</si>
  <si>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</si>
  <si>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</si>
  <si>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</si>
  <si>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</si>
  <si>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</si>
  <si>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</si>
  <si>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</si>
  <si>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</si>
  <si>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</si>
  <si>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</si>
  <si>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</si>
  <si>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</si>
  <si>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</si>
  <si>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</si>
  <si>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</si>
  <si>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</si>
  <si>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</si>
  <si>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</si>
  <si>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</si>
  <si>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</si>
  <si>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</si>
  <si>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</si>
  <si>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</si>
  <si>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</si>
  <si>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</si>
  <si>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</si>
  <si>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</si>
  <si>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</si>
  <si>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</si>
  <si>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</si>
  <si>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</si>
  <si>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</si>
  <si>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</si>
  <si>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</si>
  <si>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</si>
  <si>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</si>
  <si>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</si>
  <si>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</si>
  <si>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</si>
  <si>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</si>
  <si>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</si>
  <si>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</si>
  <si>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</si>
  <si>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</si>
  <si>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</si>
  <si>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</si>
  <si>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</si>
  <si>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</si>
  <si>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</si>
  <si>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</si>
  <si>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</si>
  <si>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</si>
  <si>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</si>
  <si>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</si>
  <si>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</si>
  <si>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</si>
  <si>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</si>
  <si>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</si>
  <si>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</si>
  <si>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</si>
  <si>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</si>
  <si>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</si>
  <si>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</si>
  <si>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</si>
  <si>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</si>
  <si>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</si>
  <si>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</si>
  <si>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</si>
  <si>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</si>
  <si>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</si>
  <si>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</si>
  <si>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</si>
  <si>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</si>
  <si>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</si>
  <si>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</si>
  <si>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</si>
  <si>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</si>
  <si>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</si>
  <si>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</si>
  <si>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</si>
  <si>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</si>
  <si>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</si>
  <si>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</si>
  <si>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</si>
  <si>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</si>
  <si>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</si>
  <si>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</si>
  <si>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</si>
  <si>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</si>
  <si>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</si>
  <si>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</si>
  <si>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</si>
  <si>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</si>
  <si>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</si>
  <si>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</si>
  <si>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</si>
  <si>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</si>
  <si>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</si>
  <si>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</si>
  <si>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</si>
  <si>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</si>
  <si>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</si>
  <si>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</si>
  <si>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</si>
  <si>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</si>
  <si>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</si>
  <si>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</si>
  <si>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</si>
  <si>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</si>
  <si>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</si>
  <si>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</si>
  <si>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</si>
  <si>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</si>
  <si>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</si>
  <si>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</si>
  <si>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</si>
  <si>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</si>
  <si>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</si>
  <si>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</si>
  <si>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</si>
  <si>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</si>
  <si>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</si>
  <si>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</si>
  <si>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</si>
  <si>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</si>
  <si>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</si>
  <si>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</si>
  <si>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</si>
  <si>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</si>
  <si>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</si>
  <si>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</si>
  <si>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</si>
  <si>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</si>
  <si>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</si>
  <si>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</si>
  <si>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</si>
  <si>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</si>
  <si>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</si>
  <si>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</si>
  <si>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</si>
  <si>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</si>
  <si>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</si>
  <si>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</si>
  <si>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</si>
  <si>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</si>
  <si>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</si>
  <si>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</si>
  <si>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</si>
  <si>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</si>
  <si>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</si>
  <si>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</si>
  <si>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</si>
  <si>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</si>
  <si>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</si>
  <si>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</si>
  <si>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</si>
  <si>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</si>
  <si>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</si>
  <si>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</si>
  <si>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</si>
  <si>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</si>
  <si>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</si>
  <si>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</si>
  <si>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</si>
  <si>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</si>
  <si>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</si>
  <si>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</si>
  <si>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</si>
  <si>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</si>
  <si>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</si>
  <si>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</si>
  <si>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</si>
  <si>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</si>
  <si>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</si>
  <si>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</si>
  <si>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</si>
  <si>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</si>
  <si>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</si>
  <si>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</si>
  <si>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</si>
  <si>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</si>
  <si>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</si>
  <si>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</si>
  <si>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</si>
  <si>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</si>
  <si>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</si>
  <si>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</si>
  <si>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</si>
  <si>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</si>
  <si>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</si>
  <si>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</si>
  <si>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</si>
  <si>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</si>
  <si>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</si>
  <si>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</si>
  <si>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</si>
  <si>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</si>
  <si>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</si>
  <si>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</si>
  <si>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</si>
  <si>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</si>
  <si>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</si>
  <si>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</si>
  <si>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</si>
  <si>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</si>
  <si>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</si>
  <si>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</si>
  <si>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</si>
  <si>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</si>
  <si>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</si>
  <si>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</si>
  <si>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</si>
  <si>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</si>
  <si>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</si>
  <si>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</si>
  <si>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</si>
  <si>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</si>
  <si>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</si>
  <si>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</si>
  <si>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</si>
  <si>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</si>
  <si>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</si>
  <si>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</si>
  <si>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</si>
  <si>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</si>
  <si>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</si>
  <si>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</si>
  <si>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</si>
  <si>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</si>
  <si>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</si>
  <si>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</si>
  <si>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</si>
  <si>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</si>
  <si>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</si>
  <si>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</si>
  <si>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</si>
  <si>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</si>
  <si>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</si>
  <si>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</si>
  <si>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</si>
  <si>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</si>
  <si>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</si>
  <si>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</si>
  <si>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</si>
  <si>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</si>
  <si>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</si>
  <si>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</si>
  <si>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</si>
  <si>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</si>
  <si>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</si>
  <si>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</si>
  <si>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</si>
  <si>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</si>
  <si>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</si>
  <si>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</si>
  <si>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</si>
  <si>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</si>
  <si>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</si>
  <si>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</si>
  <si>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</si>
  <si>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</si>
  <si>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</si>
  <si>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</si>
  <si>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</si>
  <si>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</si>
  <si>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</si>
  <si>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</si>
  <si>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</si>
  <si>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</si>
  <si>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</si>
  <si>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</si>
  <si>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</si>
  <si>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</si>
  <si>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</si>
  <si>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</si>
  <si>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</si>
  <si>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</si>
  <si>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</si>
  <si>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</si>
  <si>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</si>
  <si>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</si>
  <si>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</si>
  <si>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</si>
  <si>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</si>
  <si>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</si>
  <si>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</si>
  <si>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</si>
  <si>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</si>
  <si>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</si>
  <si>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</si>
  <si>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</si>
  <si>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</si>
  <si>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</si>
  <si>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</si>
  <si>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</si>
  <si>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</si>
  <si>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</si>
  <si>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</si>
  <si>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</si>
  <si>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</si>
  <si>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</si>
  <si>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</si>
  <si>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</si>
  <si>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</si>
  <si>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</si>
  <si>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</si>
  <si>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</si>
  <si>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</si>
  <si>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</si>
  <si>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</si>
  <si>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</si>
  <si>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</si>
  <si>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</si>
  <si>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</si>
  <si>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</si>
  <si>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</si>
  <si>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</si>
  <si>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</si>
  <si>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</si>
  <si>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</si>
  <si>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</si>
  <si>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</si>
  <si>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</si>
  <si>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</si>
  <si>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</si>
  <si>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</si>
  <si>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</si>
  <si>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</si>
  <si>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</si>
  <si>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</si>
  <si>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</si>
  <si>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</si>
  <si>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</si>
  <si>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</si>
  <si>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</si>
  <si>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</si>
  <si>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</si>
  <si>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</si>
  <si>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</si>
  <si>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</si>
  <si>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</si>
  <si>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</si>
  <si>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</si>
  <si>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</si>
  <si>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</si>
  <si>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</si>
  <si>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</si>
  <si>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</si>
  <si>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</si>
  <si>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</si>
  <si>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</si>
  <si>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</si>
  <si>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</si>
  <si>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</si>
  <si>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</si>
  <si>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</si>
  <si>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</si>
  <si>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</si>
  <si>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</si>
  <si>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</si>
  <si>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</si>
  <si>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</si>
  <si>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</si>
  <si>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</si>
  <si>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</si>
  <si>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</si>
  <si>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</si>
  <si>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</si>
  <si>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</si>
  <si>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</si>
  <si>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</si>
  <si>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</si>
  <si>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</si>
  <si>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</si>
  <si>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</si>
  <si>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</si>
  <si>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</si>
  <si>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</si>
  <si>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</si>
  <si>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</si>
  <si>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</si>
  <si>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</si>
  <si>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</si>
  <si>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</si>
  <si>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</si>
  <si>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</si>
  <si>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</si>
  <si>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</si>
  <si>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</si>
  <si>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</si>
  <si>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</si>
  <si>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</si>
  <si>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</si>
  <si>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</si>
  <si>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</si>
  <si>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</si>
  <si>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</si>
  <si>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</si>
  <si>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</si>
  <si>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</si>
  <si>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</si>
  <si>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</si>
  <si>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</si>
  <si>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</si>
  <si>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</si>
  <si>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</si>
  <si>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</si>
  <si>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</si>
  <si>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</si>
  <si>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</si>
  <si>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</si>
  <si>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</si>
  <si>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</si>
  <si>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</si>
  <si>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</si>
  <si>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</si>
  <si>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</si>
  <si>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</si>
  <si>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</si>
  <si>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</si>
  <si>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</si>
  <si>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</si>
  <si>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</si>
  <si>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</si>
  <si>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</si>
  <si>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</si>
  <si>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</si>
  <si>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</si>
  <si>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</si>
  <si>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</si>
  <si>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</si>
  <si>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</si>
  <si>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</si>
  <si>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</si>
  <si>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</si>
  <si>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</si>
  <si>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</si>
  <si>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</si>
  <si>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</si>
  <si>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</si>
  <si>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</si>
  <si>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</si>
  <si>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</si>
  <si>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</si>
  <si>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</si>
  <si>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</si>
  <si>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</si>
  <si>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</si>
  <si>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</si>
  <si>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</si>
  <si>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</si>
  <si>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</si>
  <si>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</si>
  <si>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</si>
  <si>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</si>
  <si>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</si>
  <si>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</si>
  <si>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</si>
  <si>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</si>
  <si>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</si>
  <si>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</si>
  <si>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</si>
  <si>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</si>
  <si>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</si>
  <si>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</si>
  <si>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</si>
  <si>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</si>
  <si>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</si>
  <si>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</si>
  <si>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</si>
  <si>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</si>
  <si>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</si>
  <si>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</si>
  <si>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</si>
  <si>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</si>
  <si>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</si>
  <si>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</si>
  <si>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</si>
  <si>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</si>
  <si>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</si>
  <si>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</si>
  <si>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</si>
  <si>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</si>
  <si>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</si>
  <si>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</si>
  <si>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</si>
  <si>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</si>
  <si>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</si>
  <si>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</si>
  <si>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</si>
  <si>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</si>
  <si>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</si>
  <si>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</si>
  <si>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</si>
  <si>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</si>
  <si>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</si>
  <si>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</si>
  <si>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</si>
  <si>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</si>
  <si>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</si>
  <si>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</si>
  <si>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</si>
  <si>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</si>
  <si>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</si>
  <si>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</si>
  <si>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</si>
  <si>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</si>
  <si>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</si>
  <si>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</si>
  <si>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</si>
  <si>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</si>
  <si>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</si>
  <si>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</si>
  <si>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</si>
  <si>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</si>
  <si>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</si>
  <si>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</si>
  <si>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</si>
  <si>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</si>
  <si>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</si>
  <si>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</si>
  <si>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</si>
  <si>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</si>
  <si>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</si>
  <si>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</si>
  <si>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</si>
  <si>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</si>
  <si>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</si>
  <si>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</si>
  <si>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</si>
  <si>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</si>
  <si>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</si>
  <si>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</si>
  <si>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</si>
  <si>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</si>
  <si>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</si>
  <si>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</si>
  <si>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</si>
  <si>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</si>
  <si>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</si>
  <si>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</si>
  <si>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</si>
  <si>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</si>
  <si>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</si>
  <si>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</si>
  <si>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</si>
  <si>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</si>
  <si>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</si>
  <si>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</si>
  <si>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</si>
  <si>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</si>
  <si>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</si>
  <si>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</si>
  <si>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</si>
  <si>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</si>
  <si>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</si>
  <si>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</si>
  <si>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</si>
  <si>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</si>
  <si>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</si>
  <si>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</si>
  <si>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</si>
  <si>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</si>
  <si>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</si>
  <si>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</si>
  <si>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</si>
  <si>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</si>
  <si>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</si>
  <si>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</si>
  <si>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</si>
  <si>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</si>
  <si>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</si>
  <si>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</si>
  <si>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</si>
  <si>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</si>
  <si>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</si>
  <si>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</si>
  <si>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</si>
  <si>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</si>
  <si>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</si>
  <si>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</si>
  <si>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</si>
  <si>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</si>
  <si>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</si>
  <si>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</si>
  <si>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</si>
  <si>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</si>
  <si>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</si>
  <si>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</si>
  <si>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</si>
  <si>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</si>
  <si>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</si>
  <si>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</si>
  <si>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</si>
  <si>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</si>
  <si>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</si>
  <si>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</si>
  <si>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</si>
  <si>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</si>
  <si>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</si>
  <si>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</si>
  <si>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</si>
  <si>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</si>
  <si>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</si>
  <si>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</si>
  <si>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</si>
  <si>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</si>
  <si>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</si>
  <si>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</si>
  <si>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</si>
  <si>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</si>
  <si>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</si>
  <si>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</si>
  <si>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</si>
  <si>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</si>
  <si>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</si>
  <si>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</si>
  <si>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</si>
  <si>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</si>
  <si>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</si>
  <si>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</si>
  <si>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</si>
  <si>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</si>
  <si>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</si>
  <si>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</si>
  <si>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</si>
  <si>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</si>
  <si>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</si>
  <si>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</si>
  <si>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</si>
  <si>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</si>
  <si>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</si>
  <si>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</si>
  <si>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</si>
  <si>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</si>
  <si>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</si>
  <si>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</si>
  <si>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</si>
  <si>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</si>
  <si>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</si>
  <si>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</si>
  <si>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</si>
  <si>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</si>
  <si>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</si>
  <si>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</si>
  <si>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</si>
  <si>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</si>
  <si>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</si>
  <si>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</si>
  <si>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</si>
  <si>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</si>
  <si>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</si>
  <si>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</si>
  <si>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</si>
  <si>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</si>
  <si>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</si>
  <si>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</si>
  <si>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</si>
  <si>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</si>
  <si>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</si>
  <si>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</si>
  <si>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</si>
  <si>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</si>
  <si>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</si>
  <si>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</si>
  <si>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</si>
  <si>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</si>
  <si>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</si>
  <si>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</si>
  <si>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</si>
  <si>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</si>
  <si>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</si>
  <si>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</si>
  <si>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</si>
  <si>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</si>
  <si>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</si>
  <si>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</si>
  <si>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</si>
  <si>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</si>
  <si>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</si>
  <si>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</si>
  <si>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</si>
  <si>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</si>
  <si>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</si>
  <si>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</si>
  <si>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</si>
  <si>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</si>
  <si>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</si>
  <si>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</si>
  <si>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</si>
  <si>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</si>
  <si>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</si>
  <si>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</si>
  <si>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</si>
  <si>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</si>
  <si>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</si>
  <si>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</si>
  <si>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</si>
  <si>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</si>
  <si>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</si>
  <si>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</si>
  <si>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</si>
  <si>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</si>
  <si>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</si>
  <si>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</si>
  <si>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</si>
  <si>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</si>
  <si>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</si>
  <si>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</si>
  <si>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</si>
  <si>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</si>
  <si>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</si>
  <si>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</si>
  <si>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</si>
  <si>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</si>
  <si>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</si>
  <si>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</si>
  <si>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</si>
  <si>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</si>
  <si>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</si>
  <si>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</si>
  <si>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</si>
  <si>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</si>
  <si>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</si>
  <si>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</si>
  <si>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</si>
  <si>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</si>
  <si>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</si>
  <si>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</si>
  <si>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</si>
  <si>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</si>
  <si>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</si>
  <si>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</si>
  <si>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</si>
  <si>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</si>
  <si>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</si>
  <si>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</si>
  <si>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</si>
  <si>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</si>
  <si>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</si>
  <si>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</si>
  <si>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</si>
  <si>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</si>
  <si>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</si>
  <si>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</si>
  <si>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</si>
  <si>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</si>
  <si>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</si>
  <si>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</si>
  <si>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</si>
  <si>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</si>
  <si>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</si>
  <si>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</si>
  <si>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</si>
  <si>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</si>
  <si>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</si>
  <si>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</si>
  <si>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</si>
  <si>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</si>
  <si>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</si>
  <si>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</si>
  <si>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</si>
  <si>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</si>
  <si>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</si>
  <si>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</si>
  <si>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</si>
  <si>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</si>
  <si>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</si>
  <si>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</si>
  <si>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</si>
  <si>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</si>
  <si>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</si>
  <si>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</si>
  <si>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</si>
  <si>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</si>
  <si>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</si>
  <si>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</si>
  <si>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</si>
  <si>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</si>
  <si>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</si>
  <si>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</si>
  <si>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</si>
  <si>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</si>
  <si>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</si>
  <si>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</si>
  <si>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</si>
  <si>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</si>
  <si>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</si>
  <si>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</si>
  <si>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</si>
  <si>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</si>
  <si>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</si>
  <si>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</si>
  <si>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</si>
  <si>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</si>
  <si>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</si>
  <si>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</si>
  <si>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</si>
  <si>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</si>
  <si>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</si>
  <si>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</si>
  <si>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</si>
  <si>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</si>
  <si>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</si>
  <si>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</si>
  <si>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</si>
  <si>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</si>
  <si>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</si>
  <si>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</si>
  <si>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</si>
  <si>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</si>
  <si>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</si>
  <si>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</si>
  <si>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</si>
  <si>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</si>
  <si>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</si>
  <si>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</si>
  <si>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</si>
  <si>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</si>
  <si>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</si>
  <si>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</si>
  <si>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</si>
  <si>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</si>
  <si>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</si>
  <si>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</si>
  <si>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</si>
  <si>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</si>
  <si>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</si>
  <si>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</si>
  <si>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</si>
  <si>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</si>
  <si>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</si>
  <si>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</si>
  <si>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</si>
  <si>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</si>
  <si>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</si>
  <si>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</si>
  <si>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</si>
  <si>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</si>
  <si>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</si>
  <si>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</si>
  <si>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</si>
  <si>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</si>
  <si>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</si>
  <si>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</si>
  <si>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</si>
  <si>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</si>
  <si>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</si>
  <si>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</si>
  <si>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</si>
  <si>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</si>
  <si>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</si>
  <si>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</si>
  <si>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</si>
  <si>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</si>
  <si>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</si>
  <si>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</si>
  <si>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</si>
  <si>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</si>
  <si>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</si>
  <si>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</si>
  <si>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</si>
  <si>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</si>
  <si>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</si>
  <si>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</si>
  <si>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</si>
  <si>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</si>
  <si>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</si>
  <si>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</si>
  <si>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</si>
  <si>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</si>
  <si>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</si>
  <si>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</si>
  <si>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</si>
  <si>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</si>
  <si>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</si>
  <si>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</si>
  <si>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</si>
  <si>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</si>
  <si>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</si>
  <si>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</si>
  <si>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</si>
  <si>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</si>
  <si>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</si>
  <si>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</si>
  <si>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</si>
  <si>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</si>
  <si>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</si>
  <si>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</si>
  <si>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</si>
  <si>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</si>
  <si>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</si>
  <si>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</si>
  <si>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</si>
  <si>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</si>
  <si>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</si>
  <si>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</si>
  <si>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</si>
  <si>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</si>
  <si>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</si>
  <si>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</si>
  <si>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</si>
  <si>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</si>
  <si>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</si>
  <si>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</si>
  <si>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</si>
  <si>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</si>
  <si>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</si>
  <si>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</si>
  <si>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</si>
  <si>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</si>
  <si>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</si>
  <si>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</si>
  <si>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</si>
  <si>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</si>
  <si>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</si>
  <si>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</si>
  <si>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</si>
  <si>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</si>
  <si>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</si>
  <si>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</si>
  <si>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</si>
  <si>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</si>
  <si>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</si>
  <si>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</si>
  <si>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</si>
  <si>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</si>
  <si>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</si>
  <si>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</si>
  <si>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</si>
  <si>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</si>
  <si>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</si>
  <si>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</si>
  <si>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</si>
  <si>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</si>
  <si>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</si>
  <si>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</si>
  <si>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</si>
  <si>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</si>
  <si>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</si>
  <si>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</si>
  <si>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</si>
  <si>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</si>
  <si>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</si>
  <si>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</si>
  <si>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</si>
  <si>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</si>
  <si>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</si>
  <si>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</si>
  <si>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</si>
  <si>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</si>
  <si>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</si>
  <si>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</si>
  <si>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</si>
  <si>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</si>
  <si>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</si>
  <si>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</si>
  <si>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</si>
  <si>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</si>
  <si>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</si>
  <si>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</si>
  <si>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</si>
  <si>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</si>
  <si>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</si>
  <si>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</si>
  <si>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</si>
  <si>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</si>
  <si>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</si>
  <si>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</si>
  <si>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</si>
  <si>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</si>
  <si>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</si>
  <si>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</si>
  <si>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</si>
  <si>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</si>
  <si>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</si>
  <si>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</si>
  <si>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</si>
  <si>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</si>
  <si>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</si>
  <si>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</si>
  <si>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</si>
  <si>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</si>
  <si>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</si>
  <si>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</si>
  <si>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</si>
  <si>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</si>
  <si>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</si>
  <si>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</si>
  <si>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</si>
  <si>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</si>
  <si>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</si>
  <si>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</si>
  <si>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</si>
  <si>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</si>
  <si>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</si>
  <si>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</si>
  <si>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</si>
  <si>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</si>
  <si>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</si>
  <si>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</si>
  <si>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</si>
  <si>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</si>
  <si>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</si>
  <si>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</si>
  <si>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</si>
  <si>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</si>
  <si>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</si>
  <si>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</si>
  <si>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</si>
  <si>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</si>
  <si>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</si>
  <si>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</si>
  <si>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</si>
  <si>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</si>
  <si>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</si>
  <si>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</si>
  <si>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</si>
  <si>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</si>
  <si>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</si>
  <si>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</si>
  <si>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</si>
  <si>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</si>
  <si>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</si>
  <si>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</si>
  <si>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</si>
  <si>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</si>
  <si>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</si>
  <si>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</si>
  <si>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</si>
  <si>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</si>
  <si>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</si>
  <si>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</si>
  <si>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</si>
  <si>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</si>
  <si>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</si>
  <si>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</si>
  <si>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</si>
  <si>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</si>
  <si>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</si>
  <si>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</si>
  <si>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</si>
  <si>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</si>
  <si>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</si>
  <si>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</si>
  <si>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</si>
  <si>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</si>
  <si>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</si>
  <si>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</si>
  <si>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</si>
  <si>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</si>
  <si>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</si>
  <si>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</si>
  <si>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</si>
  <si>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</si>
  <si>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</si>
  <si>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</si>
  <si>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</si>
  <si>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</si>
  <si>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</si>
  <si>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</si>
  <si>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</si>
  <si>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</si>
  <si>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</si>
  <si>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</si>
  <si>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</si>
  <si>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</si>
  <si>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</si>
  <si>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</si>
  <si>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</si>
  <si>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</si>
  <si>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</si>
  <si>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</si>
  <si>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</si>
  <si>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</si>
  <si>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</si>
  <si>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</si>
  <si>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</si>
  <si>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</si>
  <si>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</si>
  <si>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</si>
  <si>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</si>
  <si>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</si>
  <si>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</si>
  <si>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</si>
  <si>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</si>
  <si>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</si>
  <si>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</si>
  <si>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</si>
  <si>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</si>
  <si>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</si>
  <si>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</si>
  <si>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</si>
  <si>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</si>
  <si>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</si>
  <si>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</si>
  <si>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</si>
  <si>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</si>
  <si>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</si>
  <si>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</si>
  <si>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</si>
  <si>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</si>
  <si>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</si>
  <si>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</si>
  <si>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</si>
  <si>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</si>
  <si>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</si>
  <si>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</si>
  <si>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</si>
  <si>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</si>
  <si>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</si>
  <si>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</si>
  <si>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</si>
  <si>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</si>
  <si>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</si>
  <si>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</si>
  <si>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</si>
  <si>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</si>
  <si>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</si>
  <si>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</si>
  <si>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</si>
  <si>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</si>
  <si>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</si>
  <si>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</si>
  <si>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</si>
  <si>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</si>
  <si>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</si>
  <si>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</si>
  <si>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</si>
  <si>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</si>
  <si>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</si>
  <si>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</si>
  <si>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</si>
  <si>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</si>
  <si>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</si>
  <si>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</si>
  <si>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</si>
  <si>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</si>
  <si>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</si>
  <si>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</si>
  <si>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</si>
  <si>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</si>
  <si>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</si>
  <si>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</si>
  <si>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</si>
  <si>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</si>
  <si>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</si>
  <si>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</si>
  <si>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</si>
  <si>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</si>
  <si>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</si>
  <si>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</si>
  <si>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</si>
  <si>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</si>
  <si>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</si>
  <si>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</si>
  <si>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</si>
  <si>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</si>
  <si>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</si>
  <si>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</si>
  <si>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</si>
  <si>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</si>
  <si>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</si>
  <si>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</si>
  <si>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</si>
  <si>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</si>
  <si>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</si>
  <si>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</si>
  <si>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</si>
  <si>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</si>
  <si>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</si>
  <si>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</si>
  <si>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</si>
  <si>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</si>
  <si>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</si>
  <si>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</si>
  <si>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</si>
  <si>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</si>
  <si>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</si>
  <si>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</si>
  <si>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</si>
  <si>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</si>
  <si>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</si>
  <si>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</si>
  <si>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</si>
  <si>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</si>
  <si>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</si>
  <si>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</si>
  <si>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</si>
  <si>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</si>
  <si>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</si>
  <si>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</si>
  <si>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</si>
  <si>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</si>
  <si>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</si>
  <si>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</si>
  <si>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</si>
  <si>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</si>
  <si>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</si>
  <si>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</si>
  <si>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</si>
  <si>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</si>
  <si>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</si>
  <si>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</si>
  <si>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</si>
  <si>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</si>
  <si>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</si>
  <si>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</si>
  <si>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</si>
  <si>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</si>
  <si>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</si>
  <si>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</si>
  <si>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</si>
  <si>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</si>
  <si>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</si>
  <si>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</si>
  <si>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</si>
  <si>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</si>
  <si>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</si>
  <si>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</si>
  <si>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</si>
  <si>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</si>
  <si>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</si>
  <si>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</si>
  <si>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</si>
  <si>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</si>
  <si>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</si>
  <si>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</si>
  <si>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</si>
  <si>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</si>
  <si>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</si>
  <si>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</si>
  <si>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</si>
  <si>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</si>
  <si>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</si>
  <si>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</si>
  <si>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</si>
  <si>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</si>
  <si>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</si>
  <si>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</si>
  <si>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</si>
  <si>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</si>
  <si>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</si>
  <si>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</si>
  <si>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</si>
  <si>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</si>
  <si>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</si>
  <si>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</si>
  <si>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</si>
  <si>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</si>
  <si>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</si>
  <si>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</si>
  <si>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</si>
  <si>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</si>
  <si>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</si>
  <si>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</si>
  <si>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</si>
  <si>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</si>
  <si>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</si>
  <si>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</si>
  <si>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</si>
  <si>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</si>
  <si>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</si>
  <si>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</si>
  <si>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</si>
  <si>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</si>
  <si>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</si>
  <si>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</si>
  <si>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</si>
  <si>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</si>
  <si>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</si>
  <si>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</si>
  <si>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</si>
  <si>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</si>
  <si>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</si>
  <si>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</si>
  <si>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</si>
  <si>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</si>
  <si>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</si>
  <si>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</si>
  <si>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</si>
  <si>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</si>
  <si>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</si>
  <si>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</si>
  <si>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</si>
  <si>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</si>
  <si>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</si>
  <si>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</si>
  <si>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</si>
  <si>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</si>
  <si>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</si>
  <si>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</si>
  <si>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</si>
  <si>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</si>
  <si>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</si>
  <si>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</si>
  <si>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</si>
  <si>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</si>
  <si>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</si>
  <si>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</si>
  <si>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</si>
  <si>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</si>
  <si>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</si>
  <si>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</si>
  <si>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</si>
  <si>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</si>
  <si>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</si>
  <si>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</si>
  <si>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</si>
  <si>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</si>
  <si>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</si>
  <si>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</si>
  <si>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</si>
  <si>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</si>
  <si>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</si>
  <si>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</si>
  <si>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</si>
  <si>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</si>
  <si>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</si>
  <si>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</si>
  <si>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</si>
  <si>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</si>
  <si>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</si>
  <si>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</si>
  <si>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</si>
  <si>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</si>
  <si>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</si>
  <si>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</si>
  <si>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</si>
  <si>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</si>
  <si>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</si>
  <si>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</si>
  <si>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</si>
  <si>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</si>
  <si>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</si>
  <si>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</si>
  <si>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</si>
  <si>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</si>
  <si>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</si>
  <si>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</si>
  <si>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</si>
  <si>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</si>
  <si>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</si>
  <si>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</si>
  <si>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</si>
  <si>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</si>
  <si>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</si>
  <si>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</si>
  <si>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</si>
  <si>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</si>
  <si>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</si>
  <si>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</si>
  <si>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</si>
  <si>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</si>
  <si>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</si>
  <si>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</si>
  <si>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</si>
  <si>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</si>
  <si>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</si>
  <si>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</si>
  <si>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</si>
  <si>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</si>
  <si>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</si>
  <si>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</si>
  <si>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</si>
  <si>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</si>
  <si>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</si>
  <si>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</si>
  <si>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</si>
  <si>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</si>
  <si>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</si>
  <si>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</si>
  <si>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</si>
  <si>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</si>
  <si>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</si>
  <si>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</si>
  <si>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</si>
  <si>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</si>
  <si>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</si>
  <si>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</si>
  <si>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</si>
  <si>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</si>
  <si>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</si>
  <si>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</si>
  <si>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</si>
  <si>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</si>
  <si>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</si>
  <si>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</si>
  <si>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</si>
  <si>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</si>
  <si>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</si>
  <si>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</si>
  <si>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</si>
  <si>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</si>
  <si>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</si>
  <si>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</si>
  <si>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</si>
  <si>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</si>
  <si>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</si>
  <si>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</si>
  <si>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</si>
  <si>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</si>
  <si>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</si>
  <si>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</si>
  <si>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</si>
  <si>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</si>
  <si>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</si>
  <si>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</si>
  <si>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</si>
  <si>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</si>
  <si>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</si>
  <si>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</si>
  <si>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</si>
  <si>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</si>
  <si>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</si>
  <si>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</si>
  <si>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</si>
  <si>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</si>
  <si>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</si>
  <si>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</si>
  <si>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</si>
  <si>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</si>
  <si>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</si>
  <si>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</si>
  <si>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</si>
  <si>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</si>
  <si>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</si>
  <si>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</si>
  <si>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</si>
  <si>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</si>
  <si>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</si>
  <si>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</si>
  <si>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</si>
  <si>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</si>
  <si>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</si>
  <si>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</si>
  <si>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</si>
  <si>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</si>
  <si>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</si>
  <si>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</si>
  <si>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</si>
  <si>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</si>
  <si>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</si>
  <si>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</si>
  <si>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</si>
  <si>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</si>
  <si>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</si>
  <si>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</si>
  <si>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</si>
  <si>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</si>
  <si>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</si>
  <si>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</si>
  <si>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</si>
  <si>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</si>
  <si>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</si>
  <si>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</si>
  <si>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</si>
  <si>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</si>
  <si>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</si>
  <si>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</si>
  <si>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</si>
  <si>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</si>
  <si>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</si>
  <si>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</si>
  <si>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</si>
  <si>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</si>
  <si>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</si>
  <si>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</si>
  <si>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</si>
  <si>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</si>
  <si>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</si>
  <si>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</si>
  <si>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</si>
  <si>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</si>
  <si>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</si>
  <si>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</si>
  <si>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</si>
  <si>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</si>
  <si>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</si>
  <si>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</si>
  <si>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</si>
  <si>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</si>
  <si>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</si>
  <si>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</si>
  <si>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</si>
  <si>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</si>
  <si>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</si>
  <si>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</si>
  <si>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</si>
  <si>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</si>
  <si>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</si>
  <si>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</si>
  <si>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</si>
  <si>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</si>
  <si>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</si>
  <si>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</si>
  <si>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</si>
  <si>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</si>
  <si>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</si>
  <si>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</si>
  <si>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</si>
  <si>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</si>
  <si>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</si>
  <si>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</si>
  <si>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</si>
  <si>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</si>
  <si>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</si>
  <si>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</si>
  <si>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</si>
  <si>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</si>
  <si>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</si>
  <si>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</si>
  <si>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</si>
  <si>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</si>
  <si>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</si>
  <si>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</si>
  <si>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</si>
  <si>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</si>
  <si>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</si>
  <si>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</si>
  <si>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</si>
  <si>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</si>
  <si>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</si>
  <si>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</si>
  <si>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</si>
  <si>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</si>
  <si>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</si>
  <si>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</si>
  <si>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</si>
  <si>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</si>
  <si>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</si>
  <si>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</si>
  <si>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</si>
  <si>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</si>
  <si>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</si>
  <si>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</si>
  <si>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</si>
  <si>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</si>
  <si>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</si>
  <si>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</si>
  <si>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</si>
  <si>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</si>
  <si>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</si>
  <si>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</si>
  <si>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</si>
  <si>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</si>
  <si>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</si>
  <si>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</si>
  <si>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</si>
  <si>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</si>
  <si>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</si>
  <si>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</si>
  <si>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</si>
  <si>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</si>
  <si>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</si>
  <si>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</si>
  <si>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</si>
  <si>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</si>
  <si>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</si>
  <si>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</si>
  <si>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</si>
  <si>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</si>
  <si>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</si>
  <si>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</si>
  <si>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</si>
  <si>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</si>
  <si>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</si>
  <si>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</si>
  <si>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</si>
  <si>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</si>
  <si>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</si>
  <si>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</si>
  <si>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</si>
  <si>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</si>
  <si>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</si>
  <si>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</si>
  <si>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</si>
  <si>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</si>
  <si>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</si>
  <si>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</si>
  <si>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</si>
  <si>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</si>
  <si>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</si>
  <si>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</si>
  <si>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</si>
  <si>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</si>
  <si>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</si>
  <si>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</si>
  <si>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</si>
  <si>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</si>
  <si>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</si>
  <si>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</si>
  <si>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</si>
  <si>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</si>
  <si>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</si>
  <si>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</si>
  <si>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</si>
  <si>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</si>
  <si>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</si>
  <si>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</si>
  <si>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</si>
  <si>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</si>
  <si>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</si>
  <si>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</si>
  <si>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</si>
  <si>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</si>
  <si>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</si>
  <si>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</si>
  <si>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</si>
  <si>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</si>
  <si>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</si>
  <si>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</si>
  <si>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</si>
  <si>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</si>
  <si>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</si>
  <si>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</si>
  <si>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</si>
  <si>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</si>
  <si>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</si>
  <si>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</si>
  <si>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</si>
  <si>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</si>
  <si>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</si>
  <si>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</si>
  <si>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</si>
  <si>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</si>
  <si>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</si>
  <si>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</si>
  <si>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</si>
  <si>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</si>
  <si>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</si>
  <si>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</si>
  <si>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</si>
  <si>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</si>
  <si>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</si>
  <si>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</si>
  <si>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</si>
  <si>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</si>
  <si>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</si>
  <si>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</si>
  <si>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</si>
  <si>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</si>
  <si>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</si>
  <si>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</si>
  <si>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</si>
  <si>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</si>
  <si>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</si>
  <si>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</si>
  <si>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</si>
  <si>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</si>
  <si>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</si>
  <si>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</si>
  <si>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</si>
  <si>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</si>
  <si>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</si>
  <si>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</si>
  <si>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</si>
  <si>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</si>
  <si>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</si>
  <si>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</si>
  <si>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</si>
  <si>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</si>
  <si>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</si>
  <si>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</si>
  <si>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</si>
  <si>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</si>
  <si>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</si>
  <si>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</si>
  <si>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</si>
  <si>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</si>
  <si>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</si>
  <si>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</si>
  <si>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</si>
  <si>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</si>
  <si>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</si>
  <si>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</si>
  <si>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</si>
  <si>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</si>
  <si>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</si>
  <si>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</si>
  <si>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</si>
  <si>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</si>
  <si>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</si>
  <si>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</si>
  <si>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</si>
  <si>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</si>
  <si>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</si>
  <si>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</si>
  <si>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</si>
  <si>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</si>
  <si>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</si>
  <si>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</si>
  <si>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</si>
  <si>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</si>
  <si>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</si>
  <si>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</si>
  <si>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</si>
  <si>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</si>
  <si>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</si>
  <si>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</si>
  <si>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</si>
  <si>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</si>
  <si>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</si>
  <si>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</si>
  <si>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</si>
  <si>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</si>
  <si>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</si>
  <si>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</si>
  <si>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</si>
  <si>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</si>
  <si>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</si>
  <si>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</si>
  <si>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</si>
  <si>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</si>
  <si>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</si>
  <si>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</si>
  <si>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</si>
  <si>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</si>
  <si>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</si>
  <si>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</si>
  <si>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</si>
  <si>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</si>
  <si>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</si>
  <si>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</si>
  <si>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</si>
  <si>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</si>
  <si>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</si>
  <si>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</si>
  <si>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</si>
  <si>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</si>
  <si>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</si>
  <si>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</si>
  <si>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</si>
  <si>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</si>
  <si>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</si>
  <si>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</si>
  <si>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</si>
  <si>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</si>
  <si>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</si>
  <si>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</si>
  <si>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</si>
  <si>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</si>
  <si>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</si>
  <si>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</si>
  <si>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</si>
  <si>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</si>
  <si>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</si>
  <si>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</si>
  <si>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</si>
  <si>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</si>
  <si>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</si>
  <si>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</si>
  <si>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</si>
  <si>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</si>
  <si>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</si>
  <si>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</si>
  <si>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</si>
  <si>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</si>
  <si>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</si>
  <si>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</si>
  <si>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</si>
  <si>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</si>
  <si>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</si>
  <si>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</si>
  <si>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</si>
  <si>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</si>
  <si>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</si>
  <si>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</si>
  <si>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</si>
  <si>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</si>
  <si>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</si>
  <si>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</si>
  <si>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</si>
  <si>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</si>
  <si>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</si>
  <si>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</si>
  <si>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</si>
  <si>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</si>
  <si>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</si>
  <si>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</si>
  <si>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</si>
  <si>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</si>
  <si>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</si>
  <si>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</si>
  <si>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</si>
  <si>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</si>
  <si>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</si>
  <si>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</si>
  <si>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</si>
  <si>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</si>
  <si>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</si>
  <si>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</si>
  <si>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</si>
  <si>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</si>
  <si>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</si>
  <si>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</si>
  <si>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</si>
  <si>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</si>
  <si>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</si>
  <si>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</si>
  <si>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</si>
  <si>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</si>
  <si>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</si>
  <si>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</si>
  <si>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</si>
  <si>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</si>
  <si>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</si>
  <si>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</si>
  <si>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</si>
  <si>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</si>
  <si>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</si>
  <si>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</si>
  <si>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</si>
  <si>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</si>
  <si>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</si>
  <si>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</si>
  <si>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</si>
  <si>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</si>
  <si>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</si>
  <si>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</si>
  <si>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</si>
  <si>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</si>
  <si>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</si>
  <si>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</si>
  <si>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</si>
  <si>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</si>
  <si>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</si>
  <si>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</si>
  <si>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</si>
  <si>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</si>
  <si>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</si>
  <si>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</si>
  <si>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</si>
  <si>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</si>
  <si>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</si>
  <si>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</si>
  <si>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</si>
  <si>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</si>
  <si>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</si>
  <si>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</si>
  <si>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</si>
  <si>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</si>
  <si>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</si>
  <si>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</si>
  <si>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</si>
  <si>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</si>
  <si>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</si>
  <si>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</si>
  <si>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</si>
  <si>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</si>
  <si>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</si>
  <si>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</si>
  <si>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</si>
  <si>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</si>
  <si>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</si>
  <si>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</si>
  <si>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</si>
  <si>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</si>
  <si>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</si>
  <si>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</si>
  <si>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</si>
  <si>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</si>
  <si>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</si>
  <si>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</si>
  <si>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</si>
  <si>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</si>
  <si>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</si>
  <si>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</si>
  <si>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</si>
  <si>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</si>
  <si>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</si>
  <si>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</si>
  <si>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</si>
  <si>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</si>
  <si>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</si>
  <si>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</si>
  <si>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</si>
  <si>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</si>
  <si>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</si>
  <si>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</si>
  <si>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</si>
  <si>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</si>
  <si>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</si>
  <si>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</si>
  <si>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</si>
  <si>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</si>
  <si>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</si>
  <si>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</si>
  <si>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</si>
  <si>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</si>
  <si>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</si>
  <si>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</si>
  <si>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</si>
  <si>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</si>
  <si>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</si>
  <si>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</si>
  <si>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</si>
  <si>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</si>
  <si>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</si>
  <si>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</si>
  <si>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</si>
  <si>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</si>
  <si>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</si>
  <si>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</si>
  <si>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</si>
  <si>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</si>
  <si>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</si>
  <si>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</si>
  <si>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</si>
  <si>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</si>
  <si>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</si>
  <si>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</si>
  <si>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</si>
  <si>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</si>
  <si>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</si>
  <si>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</si>
  <si>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</si>
  <si>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</si>
  <si>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</si>
  <si>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</si>
  <si>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</si>
  <si>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</si>
  <si>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</si>
  <si>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</si>
  <si>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</si>
  <si>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</si>
  <si>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</si>
  <si>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</si>
  <si>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</si>
  <si>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</si>
  <si>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</si>
  <si>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</si>
  <si>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</si>
  <si>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</si>
  <si>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</si>
  <si>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</si>
  <si>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</si>
  <si>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</si>
  <si>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</si>
  <si>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</si>
  <si>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</si>
  <si>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</si>
  <si>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</si>
  <si>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</si>
  <si>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</si>
  <si>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</si>
  <si>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</si>
  <si>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</si>
  <si>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</si>
  <si>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</si>
  <si>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</si>
  <si>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</si>
  <si>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</si>
  <si>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</si>
  <si>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</si>
  <si>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</si>
  <si>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</si>
  <si>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</si>
  <si>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</si>
  <si>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</si>
  <si>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</si>
  <si>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</si>
  <si>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</si>
  <si>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</si>
  <si>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</si>
  <si>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</si>
  <si>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</si>
  <si>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</si>
  <si>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</si>
  <si>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</si>
  <si>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</si>
  <si>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</si>
  <si>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</si>
  <si>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</si>
  <si>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</si>
  <si>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</si>
  <si>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</si>
  <si>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</si>
  <si>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</si>
  <si>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</si>
  <si>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</si>
  <si>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</si>
  <si>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</si>
  <si>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</si>
  <si>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</si>
  <si>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</si>
  <si>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</si>
  <si>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</si>
  <si>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</si>
  <si>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</si>
  <si>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</si>
  <si>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</si>
  <si>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</si>
  <si>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</si>
  <si>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</si>
  <si>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</si>
  <si>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</si>
  <si>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</si>
  <si>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</si>
  <si>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</si>
  <si>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</si>
  <si>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</si>
  <si>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</si>
  <si>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</si>
  <si>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</si>
  <si>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</si>
  <si>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</si>
  <si>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</si>
  <si>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</si>
  <si>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</si>
  <si>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</si>
  <si>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</si>
  <si>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</si>
  <si>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</si>
  <si>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</si>
  <si>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</si>
  <si>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</si>
  <si>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</si>
  <si>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</si>
  <si>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</si>
  <si>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</si>
  <si>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</si>
  <si>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</si>
  <si>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</si>
  <si>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</si>
  <si>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</si>
  <si>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</si>
  <si>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</si>
  <si>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</si>
  <si>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</si>
  <si>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</si>
  <si>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</si>
  <si>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</si>
  <si>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</si>
  <si>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</si>
  <si>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</si>
  <si>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</si>
  <si>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</si>
  <si>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</si>
  <si>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</si>
  <si>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</si>
  <si>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</si>
  <si>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</si>
  <si>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</si>
  <si>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</si>
  <si>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</si>
  <si>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</si>
  <si>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</si>
  <si>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</si>
  <si>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</si>
  <si>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</si>
  <si>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</si>
  <si>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</si>
  <si>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</si>
  <si>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</si>
  <si>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</si>
  <si>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</si>
  <si>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</si>
  <si>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</si>
  <si>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</si>
  <si>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</si>
  <si>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</si>
  <si>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</si>
  <si>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</si>
  <si>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</si>
  <si>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</si>
  <si>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</si>
  <si>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</si>
  <si>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</si>
  <si>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</si>
  <si>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</si>
  <si>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</si>
  <si>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</si>
  <si>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</si>
  <si>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</si>
  <si>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</si>
  <si>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</si>
  <si>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</si>
  <si>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</si>
  <si>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</si>
  <si>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</si>
  <si>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</si>
  <si>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</si>
  <si>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</si>
  <si>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</si>
  <si>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</si>
  <si>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</si>
  <si>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</si>
  <si>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</si>
  <si>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</si>
  <si>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</si>
  <si>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</si>
  <si>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</si>
  <si>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</si>
  <si>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</si>
  <si>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</si>
  <si>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</si>
  <si>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</si>
  <si>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</si>
  <si>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</si>
  <si>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</si>
  <si>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</si>
  <si>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</si>
  <si>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</si>
  <si>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</si>
  <si>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</si>
  <si>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</si>
  <si>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</si>
  <si>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</si>
  <si>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</si>
  <si>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</si>
  <si>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</si>
  <si>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</si>
  <si>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</si>
  <si>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</si>
  <si>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</si>
  <si>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</si>
  <si>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</si>
  <si>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</si>
  <si>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</si>
  <si>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</si>
  <si>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</si>
  <si>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</si>
  <si>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</si>
  <si>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</si>
  <si>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</si>
  <si>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</si>
  <si>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</si>
  <si>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</si>
  <si>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</si>
  <si>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</si>
  <si>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</si>
  <si>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</si>
  <si>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</si>
  <si>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</si>
  <si>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</si>
  <si>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</si>
  <si>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</si>
  <si>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</si>
  <si>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</si>
  <si>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</si>
  <si>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</si>
  <si>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</si>
  <si>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</si>
  <si>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</si>
  <si>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</si>
  <si>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</si>
  <si>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</si>
  <si>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</si>
  <si>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</si>
  <si>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</si>
  <si>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</si>
  <si>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</si>
  <si>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</si>
  <si>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</si>
  <si>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</si>
  <si>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</si>
  <si>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</si>
  <si>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</si>
  <si>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</si>
  <si>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</si>
  <si>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</si>
  <si>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</si>
  <si>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</si>
  <si>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</si>
  <si>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</si>
  <si>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</si>
  <si>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</si>
  <si>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</si>
  <si>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</si>
  <si>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</si>
  <si>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</si>
  <si>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</si>
  <si>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</si>
  <si>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</si>
  <si>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</si>
  <si>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</si>
  <si>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</si>
  <si>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</si>
  <si>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</si>
  <si>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</si>
  <si>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</si>
  <si>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</si>
  <si>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</si>
  <si>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</si>
  <si>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</si>
  <si>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</si>
  <si>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</si>
  <si>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</si>
  <si>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</si>
  <si>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</si>
  <si>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</si>
  <si>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</si>
  <si>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</si>
  <si>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</si>
  <si>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</si>
  <si>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</si>
  <si>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</si>
  <si>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</si>
  <si>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</si>
  <si>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</si>
  <si>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</si>
  <si>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</si>
  <si>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</si>
  <si>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</si>
  <si>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</si>
  <si>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</si>
  <si>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</si>
  <si>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</si>
  <si>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</si>
  <si>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</si>
  <si>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</si>
  <si>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</si>
  <si>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</si>
  <si>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</si>
  <si>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</si>
  <si>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</si>
  <si>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</si>
  <si>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</si>
  <si>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</si>
  <si>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</si>
  <si>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</si>
  <si>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</si>
  <si>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</si>
  <si>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</si>
  <si>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</si>
  <si>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</si>
  <si>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</si>
  <si>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</si>
  <si>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</si>
  <si>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</si>
  <si>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</si>
  <si>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</si>
  <si>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</si>
  <si>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</si>
  <si>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</si>
  <si>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</si>
  <si>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</si>
  <si>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</si>
  <si>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</si>
  <si>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</si>
  <si>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</si>
  <si>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</si>
  <si>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</si>
  <si>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</si>
  <si>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</si>
  <si>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</si>
  <si>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</si>
  <si>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</si>
  <si>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</si>
  <si>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</si>
  <si>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</si>
  <si>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</si>
  <si>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</si>
  <si>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</si>
  <si>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</si>
  <si>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</si>
  <si>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</si>
  <si>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</si>
  <si>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</si>
  <si>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</si>
  <si>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</si>
  <si>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</si>
  <si>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</si>
  <si>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</si>
  <si>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</si>
  <si>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</si>
  <si>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</si>
  <si>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</si>
  <si>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</si>
  <si>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</si>
  <si>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</si>
  <si>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</si>
  <si>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</si>
  <si>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</si>
  <si>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</si>
  <si>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</si>
  <si>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</si>
  <si>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</si>
  <si>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</si>
  <si>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</si>
  <si>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</si>
  <si>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</si>
  <si>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</si>
  <si>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</si>
  <si>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</si>
  <si>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</si>
  <si>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</si>
  <si>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</si>
  <si>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</si>
  <si>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</si>
  <si>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</si>
  <si>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</si>
  <si>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</si>
  <si>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</si>
  <si>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</si>
  <si>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</si>
  <si>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</si>
  <si>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</si>
  <si>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</si>
  <si>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</si>
  <si>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</si>
  <si>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</si>
  <si>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</si>
  <si>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</si>
  <si>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</si>
  <si>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</si>
  <si>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</si>
  <si>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</si>
  <si>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</si>
  <si>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</si>
  <si>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</si>
  <si>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</si>
  <si>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</si>
  <si>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</si>
  <si>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</si>
  <si>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</si>
  <si>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</si>
  <si>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</si>
  <si>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</si>
  <si>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</si>
  <si>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</si>
  <si>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</si>
  <si>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</si>
  <si>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</si>
  <si>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</si>
  <si>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</si>
  <si>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</si>
  <si>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</si>
  <si>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</si>
  <si>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</si>
  <si>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</si>
  <si>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</si>
  <si>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</si>
  <si>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</si>
  <si>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</si>
  <si>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</si>
  <si>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</si>
  <si>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</si>
  <si>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</si>
  <si>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</si>
  <si>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</si>
  <si>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</si>
  <si>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</si>
  <si>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</si>
  <si>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</si>
  <si>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</si>
  <si>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</si>
  <si>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</si>
  <si>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</si>
  <si>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</si>
  <si>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</si>
  <si>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</si>
  <si>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</si>
  <si>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</si>
  <si>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</si>
  <si>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</si>
  <si>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</si>
  <si>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</si>
  <si>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</si>
  <si>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</si>
  <si>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</si>
  <si>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</si>
  <si>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</si>
  <si>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</si>
  <si>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</si>
  <si>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</si>
  <si>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</si>
  <si>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</si>
  <si>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</si>
  <si>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</si>
  <si>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</si>
  <si>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</si>
  <si>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</si>
  <si>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</si>
  <si>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</si>
  <si>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</si>
  <si>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</si>
  <si>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</si>
  <si>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</si>
  <si>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</si>
  <si>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</si>
  <si>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</si>
  <si>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</si>
  <si>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</si>
  <si>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</si>
  <si>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</si>
  <si>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</si>
  <si>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</si>
  <si>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</si>
  <si>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</si>
  <si>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</si>
  <si>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</si>
  <si>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</si>
  <si>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</si>
  <si>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</si>
  <si>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</si>
  <si>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</si>
  <si>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</si>
  <si>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</si>
  <si>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</si>
  <si>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</si>
  <si>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</si>
  <si>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</si>
  <si>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</si>
  <si>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</si>
  <si>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</si>
  <si>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</si>
  <si>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</si>
  <si>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</si>
  <si>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</si>
  <si>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</si>
  <si>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</si>
  <si>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</si>
  <si>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</si>
  <si>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</si>
  <si>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</si>
  <si>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</si>
  <si>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</si>
  <si>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</si>
  <si>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</si>
  <si>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</si>
  <si>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</si>
  <si>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</si>
  <si>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</si>
  <si>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</si>
  <si>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</si>
  <si>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</si>
  <si>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</si>
  <si>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</si>
  <si>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</si>
  <si>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</si>
  <si>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</si>
  <si>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</si>
  <si>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</si>
  <si>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</si>
  <si>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</si>
  <si>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</si>
  <si>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</si>
  <si>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</si>
  <si>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</si>
  <si>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</si>
  <si>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</si>
  <si>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</si>
  <si>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</si>
  <si>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</si>
  <si>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</si>
  <si>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</si>
  <si>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</si>
  <si>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</si>
  <si>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</si>
  <si>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</si>
  <si>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</si>
  <si>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</si>
  <si>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</si>
  <si>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</si>
  <si>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</si>
  <si>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</si>
  <si>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</si>
  <si>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</si>
  <si>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</si>
  <si>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</si>
  <si>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</si>
  <si>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</si>
  <si>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</si>
  <si>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</si>
  <si>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</si>
  <si>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</si>
  <si>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</si>
  <si>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</si>
  <si>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</si>
  <si>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</si>
  <si>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</si>
  <si>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</si>
  <si>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</si>
  <si>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</si>
  <si>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</si>
  <si>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</si>
  <si>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</si>
  <si>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</si>
  <si>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</si>
  <si>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</si>
  <si>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</si>
  <si>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</si>
  <si>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</si>
  <si>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</si>
  <si>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</si>
  <si>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</si>
  <si>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</si>
  <si>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</si>
  <si>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</si>
  <si>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</si>
  <si>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</si>
  <si>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</si>
  <si>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</si>
  <si>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</si>
  <si>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</si>
  <si>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</si>
  <si>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</si>
  <si>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</si>
  <si>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</si>
  <si>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</si>
  <si>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</si>
  <si>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</si>
  <si>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</si>
  <si>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</si>
  <si>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</si>
  <si>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</si>
  <si>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</si>
  <si>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</si>
  <si>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</si>
  <si>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</si>
  <si>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</si>
  <si>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</si>
  <si>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</si>
  <si>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</si>
  <si>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</si>
  <si>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</si>
  <si>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</si>
  <si>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</si>
  <si>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</si>
  <si>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</si>
  <si>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</si>
  <si>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</si>
  <si>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</si>
  <si>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</si>
  <si>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</si>
  <si>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</si>
  <si>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</si>
  <si>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</si>
  <si>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</si>
  <si>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</si>
  <si>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</si>
  <si>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</si>
  <si>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</si>
  <si>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</si>
  <si>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</si>
  <si>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</si>
  <si>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</si>
  <si>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</si>
  <si>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</si>
  <si>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</si>
  <si>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</si>
  <si>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</si>
  <si>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</si>
  <si>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</si>
  <si>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</si>
  <si>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</si>
  <si>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</si>
  <si>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</si>
  <si>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</si>
  <si>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</si>
  <si>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</si>
  <si>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</si>
  <si>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</si>
  <si>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</si>
  <si>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</si>
  <si>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</si>
  <si>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</si>
  <si>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</si>
  <si>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</si>
  <si>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</si>
  <si>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</si>
  <si>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</si>
  <si>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</si>
  <si>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</si>
  <si>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</si>
  <si>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</si>
  <si>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</si>
  <si>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</si>
  <si>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</si>
  <si>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</si>
  <si>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</si>
  <si>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</si>
  <si>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</si>
  <si>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</si>
  <si>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</si>
  <si>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</si>
  <si>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</si>
  <si>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</si>
  <si>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</si>
  <si>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</si>
  <si>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</si>
  <si>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</si>
  <si>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</si>
  <si>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</si>
  <si>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</si>
  <si>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</si>
  <si>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</si>
  <si>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</si>
  <si>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</si>
  <si>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</si>
  <si>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</si>
  <si>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</si>
  <si>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</si>
  <si>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</si>
  <si>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</si>
  <si>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</si>
  <si>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</si>
  <si>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</si>
  <si>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</si>
  <si>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</si>
  <si>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</si>
  <si>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</si>
  <si>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</si>
  <si>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</si>
  <si>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</si>
  <si>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</si>
  <si>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</si>
  <si>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</si>
  <si>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</si>
  <si>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</si>
  <si>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</si>
  <si>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</si>
  <si>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</si>
  <si>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</si>
  <si>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</si>
  <si>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</si>
  <si>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</si>
  <si>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</si>
  <si>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</si>
  <si>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</si>
  <si>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</si>
  <si>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</si>
  <si>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</si>
  <si>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</si>
  <si>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</si>
  <si>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</si>
  <si>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</si>
  <si>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</si>
  <si>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</si>
  <si>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</si>
  <si>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</si>
  <si>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</si>
  <si>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</si>
  <si>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</si>
  <si>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</si>
  <si>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</si>
  <si>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</si>
  <si>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</si>
  <si>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</si>
  <si>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</si>
  <si>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</si>
  <si>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</si>
  <si>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</si>
  <si>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</si>
  <si>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</si>
  <si>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</si>
  <si>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</si>
  <si>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</si>
  <si>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</si>
  <si>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</si>
  <si>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</si>
  <si>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</si>
  <si>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</si>
  <si>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</si>
  <si>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</si>
  <si>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</si>
  <si>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</si>
  <si>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</si>
  <si>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</si>
  <si>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</si>
  <si>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</si>
  <si>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</si>
  <si>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</si>
  <si>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</si>
  <si>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</si>
  <si>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</si>
  <si>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</si>
  <si>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</si>
  <si>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</si>
  <si>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</si>
  <si>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</si>
  <si>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</si>
  <si>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</si>
  <si>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</si>
  <si>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</si>
  <si>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</si>
  <si>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</si>
  <si>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</si>
  <si>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</si>
  <si>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</si>
  <si>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</si>
  <si>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</si>
  <si>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</si>
  <si>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</si>
  <si>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</si>
  <si>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</si>
  <si>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</si>
  <si>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</si>
  <si>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</si>
  <si>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</si>
  <si>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</si>
  <si>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</si>
  <si>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</si>
  <si>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</si>
  <si>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</si>
  <si>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</si>
  <si>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</si>
  <si>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</si>
  <si>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</si>
  <si>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</si>
  <si>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</si>
  <si>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</si>
  <si>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</si>
  <si>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</si>
  <si>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</si>
  <si>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</si>
  <si>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</si>
  <si>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</si>
  <si>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</si>
  <si>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</si>
  <si>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</si>
  <si>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</si>
  <si>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</si>
  <si>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</si>
  <si>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</si>
  <si>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</si>
  <si>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</si>
  <si>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</si>
  <si>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</si>
  <si>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</si>
  <si>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</si>
  <si>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</si>
  <si>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</si>
  <si>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</si>
  <si>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</si>
  <si>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</si>
  <si>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</si>
  <si>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</si>
  <si>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</si>
  <si>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</si>
  <si>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</si>
  <si>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</si>
  <si>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</si>
  <si>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</si>
  <si>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</si>
  <si>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</si>
  <si>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</si>
  <si>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</si>
  <si>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</si>
  <si>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</si>
  <si>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</si>
  <si>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</si>
  <si>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</si>
  <si>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</si>
  <si>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</si>
  <si>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</si>
  <si>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</si>
  <si>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</si>
  <si>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</si>
  <si>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</si>
  <si>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</si>
  <si>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</si>
  <si>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</si>
  <si>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</si>
  <si>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</si>
  <si>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</si>
  <si>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</si>
  <si>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</si>
  <si>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</si>
  <si>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</si>
  <si>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</si>
  <si>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</si>
  <si>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</si>
  <si>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</si>
  <si>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</si>
  <si>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</si>
  <si>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</si>
  <si>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</si>
  <si>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</si>
  <si>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</si>
  <si>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</si>
  <si>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</si>
  <si>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</si>
  <si>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</si>
  <si>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</si>
  <si>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</si>
  <si>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</si>
  <si>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</si>
  <si>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</si>
  <si>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</si>
  <si>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</si>
  <si>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</si>
  <si>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</si>
  <si>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</si>
  <si>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</si>
  <si>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</si>
  <si>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</si>
  <si>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</si>
  <si>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</si>
  <si>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</si>
  <si>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</si>
  <si>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</si>
  <si>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</si>
  <si>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</si>
  <si>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</si>
  <si>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</si>
  <si>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</si>
  <si>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</si>
  <si>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</si>
  <si>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</si>
  <si>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</si>
  <si>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</si>
  <si>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</si>
  <si>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</si>
  <si>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</si>
  <si>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</si>
  <si>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</si>
  <si>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</si>
  <si>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</si>
  <si>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</si>
  <si>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</si>
  <si>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</si>
  <si>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</si>
  <si>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</si>
  <si>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</si>
  <si>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</si>
  <si>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</si>
  <si>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</si>
  <si>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</si>
  <si>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</si>
  <si>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</si>
  <si>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</si>
  <si>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</si>
  <si>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</si>
  <si>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</si>
  <si>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</si>
  <si>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</si>
  <si>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</si>
  <si>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</si>
  <si>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</si>
  <si>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</si>
  <si>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</si>
  <si>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</si>
  <si>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</si>
  <si>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</si>
  <si>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</si>
  <si>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</si>
  <si>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</si>
  <si>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</si>
  <si>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</si>
  <si>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</si>
  <si>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</si>
  <si>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</si>
  <si>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</si>
  <si>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</si>
  <si>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</si>
  <si>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</si>
  <si>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</si>
  <si>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</si>
  <si>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</si>
  <si>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</si>
  <si>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</si>
  <si>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</si>
  <si>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</si>
  <si>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</si>
  <si>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</si>
  <si>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</si>
  <si>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</si>
  <si>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</si>
  <si>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</si>
  <si>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</si>
  <si>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</si>
  <si>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</si>
  <si>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</si>
  <si>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</si>
  <si>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</si>
  <si>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</si>
  <si>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</si>
  <si>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</si>
  <si>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</si>
  <si>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</si>
  <si>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</si>
  <si>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</si>
  <si>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</si>
  <si>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</si>
  <si>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</si>
  <si>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</si>
  <si>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</si>
  <si>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</si>
  <si>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</si>
  <si>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</si>
  <si>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</si>
  <si>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</si>
  <si>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</si>
  <si>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</si>
  <si>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</si>
  <si>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</si>
  <si>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</si>
  <si>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</si>
  <si>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</si>
  <si>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</si>
  <si>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</si>
  <si>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</si>
  <si>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</si>
  <si>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</si>
  <si>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</si>
  <si>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</si>
  <si>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</si>
  <si>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</si>
  <si>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</si>
  <si>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</si>
  <si>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</si>
  <si>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</si>
  <si>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</si>
  <si>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</si>
  <si>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</si>
  <si>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</si>
  <si>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</si>
  <si>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</si>
  <si>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</si>
  <si>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</si>
  <si>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</si>
  <si>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</si>
  <si>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</si>
  <si>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</si>
  <si>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</si>
  <si>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</si>
  <si>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</si>
  <si>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</si>
  <si>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</si>
  <si>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</si>
  <si>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</si>
  <si>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</si>
  <si>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</si>
  <si>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</si>
  <si>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</si>
  <si>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</si>
  <si>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</si>
  <si>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</si>
  <si>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</si>
  <si>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</si>
  <si>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</si>
  <si>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</si>
  <si>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</si>
  <si>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</si>
  <si>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</si>
  <si>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</si>
  <si>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</si>
  <si>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</si>
  <si>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</si>
  <si>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</si>
  <si>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</si>
  <si>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</si>
  <si>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</si>
  <si>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</si>
  <si>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</si>
  <si>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</si>
  <si>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</si>
  <si>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</si>
  <si>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</si>
  <si>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</si>
  <si>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</si>
  <si>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</si>
  <si>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</si>
  <si>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</si>
  <si>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</si>
  <si>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</si>
  <si>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</si>
  <si>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</si>
  <si>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</si>
  <si>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</si>
  <si>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</si>
  <si>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</si>
  <si>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</si>
  <si>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</si>
  <si>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</si>
  <si>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</si>
  <si>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</si>
  <si>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</si>
  <si>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</si>
  <si>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</si>
  <si>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</si>
  <si>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</si>
  <si>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</si>
  <si>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</si>
  <si>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</si>
  <si>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</si>
  <si>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</si>
  <si>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</si>
  <si>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</si>
  <si>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</si>
  <si>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</si>
  <si>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</si>
  <si>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</si>
  <si>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</si>
  <si>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</si>
  <si>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</si>
  <si>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</si>
  <si>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</si>
  <si>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</si>
  <si>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</si>
  <si>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</si>
  <si>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</si>
  <si>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</si>
  <si>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</si>
  <si>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</si>
  <si>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</si>
  <si>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</si>
  <si>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</si>
  <si>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</si>
  <si>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</si>
  <si>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</si>
  <si>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</si>
  <si>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</si>
  <si>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</si>
  <si>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</si>
  <si>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</si>
  <si>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</si>
  <si>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</si>
  <si>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</si>
  <si>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</si>
  <si>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</si>
  <si>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</si>
  <si>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</si>
  <si>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</si>
  <si>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</si>
  <si>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</si>
  <si>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</si>
  <si>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</si>
  <si>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</si>
  <si>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</si>
  <si>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</si>
  <si>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</si>
  <si>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</si>
  <si>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</si>
  <si>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</si>
  <si>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</si>
  <si>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</si>
  <si>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</si>
  <si>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</si>
  <si>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</si>
  <si>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</si>
  <si>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</si>
  <si>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</si>
  <si>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</si>
  <si>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</si>
  <si>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</si>
  <si>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</si>
  <si>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</si>
  <si>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</si>
  <si>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</si>
  <si>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</si>
  <si>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</si>
  <si>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</si>
  <si>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</si>
  <si>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</si>
  <si>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</si>
  <si>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</si>
  <si>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</si>
  <si>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</si>
  <si>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</si>
  <si>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</si>
  <si>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</si>
  <si>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</si>
  <si>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</si>
  <si>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</si>
  <si>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</si>
  <si>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</si>
  <si>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</si>
  <si>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</si>
  <si>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</si>
  <si>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</si>
  <si>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</si>
  <si>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</si>
  <si>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</si>
  <si>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</si>
  <si>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</si>
  <si>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</si>
  <si>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</si>
  <si>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</si>
  <si>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</si>
  <si>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</si>
  <si>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</si>
  <si>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</si>
  <si>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</si>
  <si>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</si>
  <si>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</si>
  <si>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</si>
  <si>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</si>
  <si>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</si>
  <si>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</si>
  <si>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</si>
  <si>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</si>
  <si>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</si>
  <si>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</si>
  <si>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</si>
  <si>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</si>
  <si>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</si>
  <si>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</si>
  <si>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</si>
  <si>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</si>
  <si>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</si>
  <si>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</si>
  <si>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</si>
  <si>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</si>
  <si>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</si>
  <si>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</si>
  <si>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</si>
  <si>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</si>
  <si>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</si>
  <si>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</si>
  <si>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</si>
  <si>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</si>
  <si>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</si>
  <si>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</si>
  <si>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</si>
  <si>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</si>
  <si>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</si>
  <si>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</si>
  <si>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</si>
  <si>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</si>
  <si>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</si>
  <si>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</si>
  <si>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</si>
  <si>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</si>
  <si>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</si>
  <si>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</si>
  <si>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</si>
  <si>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</si>
  <si>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</si>
  <si>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</si>
  <si>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</si>
  <si>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</si>
  <si>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</si>
  <si>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</si>
  <si>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</si>
  <si>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</si>
  <si>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</si>
  <si>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</si>
  <si>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</si>
  <si>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</si>
  <si>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</si>
  <si>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</si>
  <si>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</si>
  <si>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</si>
  <si>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</si>
  <si>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</si>
  <si>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</si>
  <si>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</si>
  <si>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</si>
  <si>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</si>
  <si>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</si>
  <si>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</si>
  <si>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</si>
  <si>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</si>
  <si>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</si>
  <si>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</si>
  <si>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</si>
  <si>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</si>
  <si>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</si>
  <si>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</si>
  <si>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</si>
  <si>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</si>
  <si>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</si>
  <si>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</si>
  <si>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</si>
  <si>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</si>
  <si>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</si>
  <si>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</si>
  <si>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</si>
  <si>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</si>
  <si>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</si>
  <si>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</si>
  <si>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</si>
  <si>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</si>
  <si>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</si>
  <si>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</si>
  <si>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</si>
  <si>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</si>
  <si>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</si>
  <si>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</si>
  <si>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</si>
  <si>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</si>
  <si>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</si>
  <si>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</si>
  <si>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</si>
  <si>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</si>
  <si>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</si>
  <si>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</si>
  <si>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</si>
  <si>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</si>
  <si>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</si>
  <si>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</si>
  <si>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</si>
  <si>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</si>
  <si>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</si>
  <si>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</si>
  <si>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</si>
  <si>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</si>
  <si>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</si>
  <si>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</si>
  <si>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</si>
  <si>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</si>
  <si>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</si>
  <si>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</si>
  <si>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</si>
  <si>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</si>
  <si>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</si>
  <si>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</si>
  <si>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</si>
  <si>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</si>
  <si>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</si>
  <si>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</si>
  <si>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</si>
  <si>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</si>
  <si>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</si>
  <si>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</si>
  <si>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</si>
  <si>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</si>
  <si>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</si>
  <si>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</si>
  <si>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</si>
  <si>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</si>
  <si>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</si>
  <si>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</si>
  <si>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</si>
  <si>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</si>
  <si>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</si>
  <si>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</si>
  <si>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</si>
  <si>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</si>
  <si>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</si>
  <si>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</si>
  <si>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</si>
  <si>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</si>
  <si>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</si>
  <si>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</si>
  <si>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</si>
  <si>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</si>
  <si>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</si>
  <si>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</si>
  <si>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</si>
  <si>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</si>
  <si>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</si>
  <si>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</si>
  <si>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</si>
  <si>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</si>
  <si>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</si>
  <si>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</si>
  <si>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</si>
  <si>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</si>
  <si>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</si>
  <si>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</si>
  <si>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</si>
  <si>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</si>
  <si>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</si>
  <si>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</si>
  <si>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</si>
  <si>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</si>
  <si>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</si>
  <si>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</si>
  <si>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</si>
  <si>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</si>
  <si>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</si>
  <si>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</si>
  <si>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</si>
  <si>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</si>
  <si>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</si>
  <si>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</si>
  <si>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</si>
  <si>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</si>
  <si>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</si>
  <si>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</si>
  <si>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</si>
  <si>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</si>
  <si>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</si>
  <si>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</si>
  <si>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</si>
  <si>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</si>
  <si>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</si>
  <si>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</si>
  <si>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</si>
  <si>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</si>
  <si>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</si>
  <si>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</si>
  <si>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</si>
  <si>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</si>
  <si>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</si>
  <si>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</si>
  <si>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</si>
  <si>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</si>
  <si>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</si>
  <si>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</si>
  <si>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</si>
  <si>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</si>
  <si>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</si>
  <si>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</si>
  <si>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</si>
  <si>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</si>
  <si>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</si>
  <si>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</si>
  <si>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</si>
  <si>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</si>
  <si>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</si>
  <si>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</si>
  <si>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</si>
  <si>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</si>
  <si>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</si>
  <si>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</si>
  <si>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</si>
  <si>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</si>
  <si>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</si>
  <si>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</si>
  <si>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</si>
  <si>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</si>
  <si>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</si>
  <si>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</si>
  <si>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</si>
  <si>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</si>
  <si>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</si>
  <si>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</si>
  <si>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</si>
  <si>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</si>
  <si>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</si>
  <si>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</si>
  <si>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</si>
  <si>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</si>
  <si>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</si>
  <si>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</si>
  <si>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</si>
  <si>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</si>
  <si>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</si>
  <si>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</si>
  <si>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</si>
  <si>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</si>
  <si>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</si>
  <si>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</si>
  <si>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</si>
  <si>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</si>
  <si>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</si>
  <si>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</si>
  <si>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</si>
  <si>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</si>
  <si>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</si>
  <si>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</si>
  <si>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</si>
  <si>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</si>
  <si>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</si>
  <si>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</si>
  <si>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</si>
  <si>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</si>
  <si>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</si>
  <si>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</si>
  <si>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</si>
  <si>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</si>
  <si>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</si>
  <si>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</si>
  <si>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</si>
  <si>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</si>
  <si>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</si>
  <si>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</si>
  <si>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</si>
  <si>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</si>
  <si>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</si>
  <si>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</si>
  <si>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</si>
  <si>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</si>
  <si>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</si>
  <si>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</si>
  <si>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</si>
  <si>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</si>
  <si>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</si>
  <si>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</si>
  <si>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</si>
  <si>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</si>
  <si>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</si>
  <si>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</si>
  <si>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</si>
  <si>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</si>
  <si>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</si>
  <si>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</si>
  <si>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</si>
  <si>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</si>
  <si>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</si>
  <si>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</si>
  <si>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</si>
  <si>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</si>
  <si>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</si>
  <si>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</si>
  <si>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</si>
  <si>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</si>
  <si>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</si>
  <si>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</si>
  <si>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</si>
  <si>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</si>
  <si>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</si>
  <si>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</si>
  <si>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</si>
  <si>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</si>
  <si>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</si>
  <si>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</si>
  <si>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</si>
  <si>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</si>
  <si>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</si>
  <si>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</si>
  <si>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</si>
  <si>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</si>
  <si>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</si>
  <si>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</si>
  <si>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</si>
  <si>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</si>
  <si>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</si>
  <si>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</si>
  <si>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</si>
  <si>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</si>
  <si>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</si>
  <si>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</si>
  <si>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</si>
  <si>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</si>
  <si>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</si>
  <si>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</si>
  <si>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</si>
  <si>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</si>
  <si>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</si>
  <si>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</si>
  <si>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</si>
  <si>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</si>
  <si>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</si>
  <si>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</si>
  <si>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</si>
  <si>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</si>
  <si>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</si>
  <si>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</si>
  <si>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</si>
  <si>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</si>
  <si>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</si>
  <si>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</si>
  <si>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</si>
  <si>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</si>
  <si>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</si>
  <si>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</si>
  <si>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</si>
  <si>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</si>
  <si>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</si>
  <si>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</si>
  <si>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</si>
  <si>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</si>
  <si>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</si>
  <si>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</si>
  <si>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</si>
  <si>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</si>
  <si>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</si>
  <si>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</si>
  <si>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</si>
  <si>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</si>
  <si>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</si>
  <si>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</si>
  <si>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</si>
  <si>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</si>
  <si>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</si>
  <si>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</si>
  <si>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</si>
  <si>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</si>
  <si>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</si>
  <si>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</si>
  <si>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</si>
  <si>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</si>
  <si>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</si>
  <si>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</si>
  <si>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</si>
  <si>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</si>
  <si>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</si>
  <si>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</si>
  <si>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</si>
  <si>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</si>
  <si>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</si>
  <si>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</si>
  <si>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</si>
  <si>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</si>
  <si>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</si>
  <si>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</si>
  <si>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</si>
  <si>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</si>
  <si>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</si>
  <si>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</si>
  <si>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</si>
  <si>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</si>
  <si>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</si>
  <si>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</si>
  <si>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</si>
  <si>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</si>
  <si>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</si>
  <si>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</si>
  <si>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</si>
  <si>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</si>
  <si>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</si>
  <si>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</si>
  <si>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</si>
  <si>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</si>
  <si>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</si>
  <si>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</si>
  <si>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</si>
  <si>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</si>
  <si>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</si>
  <si>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</si>
  <si>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</si>
  <si>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</si>
  <si>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</si>
  <si>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</si>
  <si>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</si>
  <si>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</si>
  <si>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</si>
  <si>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</si>
  <si>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</si>
  <si>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</si>
  <si>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</si>
  <si>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</si>
  <si>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</si>
  <si>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</si>
  <si>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</si>
  <si>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</si>
  <si>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</si>
  <si>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</si>
  <si>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</si>
  <si>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</si>
  <si>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</si>
  <si>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</si>
  <si>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</si>
  <si>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</si>
  <si>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</si>
  <si>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</si>
  <si>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</si>
  <si>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</si>
  <si>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</si>
  <si>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</si>
  <si>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</si>
  <si>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</si>
  <si>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</si>
  <si>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</si>
  <si>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</si>
  <si>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</si>
  <si>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</si>
  <si>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</si>
  <si>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</si>
  <si>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</si>
  <si>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</si>
  <si>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</si>
  <si>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</si>
  <si>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</si>
  <si>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</si>
  <si>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</si>
  <si>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</si>
  <si>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</si>
  <si>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</si>
  <si>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</si>
  <si>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</si>
  <si>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</si>
  <si>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</si>
  <si>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</si>
  <si>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</si>
  <si>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</si>
  <si>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</si>
  <si>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</si>
  <si>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</si>
  <si>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</si>
  <si>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</si>
  <si>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</si>
  <si>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</si>
  <si>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</si>
  <si>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</si>
  <si>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</si>
  <si>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</si>
  <si>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</si>
  <si>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</si>
  <si>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</si>
  <si>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</si>
  <si>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</si>
  <si>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</si>
  <si>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</si>
  <si>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</si>
  <si>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</si>
  <si>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</si>
  <si>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</si>
  <si>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</si>
  <si>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</si>
  <si>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</si>
  <si>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</si>
  <si>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</si>
  <si>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</si>
  <si>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</si>
  <si>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</si>
  <si>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</si>
  <si>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</si>
  <si>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</si>
  <si>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</si>
  <si>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</si>
  <si>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</si>
  <si>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</si>
  <si>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</si>
  <si>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</si>
  <si>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</si>
  <si>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</si>
  <si>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</si>
  <si>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</si>
  <si>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</si>
  <si>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</si>
  <si>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</si>
  <si>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</si>
  <si>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</si>
  <si>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</si>
  <si>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</si>
  <si>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</si>
  <si>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</si>
  <si>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</si>
  <si>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</si>
  <si>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</si>
  <si>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</si>
  <si>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</si>
  <si>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</si>
  <si>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</si>
  <si>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</si>
  <si>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</si>
  <si>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</si>
  <si>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</si>
  <si>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</si>
  <si>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</si>
  <si>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</si>
  <si>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</si>
  <si>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</si>
  <si>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</si>
  <si>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</si>
  <si>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</si>
  <si>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</si>
  <si>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</si>
  <si>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</si>
  <si>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</si>
  <si>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</si>
  <si>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</si>
  <si>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</si>
  <si>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</si>
  <si>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</si>
  <si>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</si>
  <si>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</si>
  <si>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</si>
  <si>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</si>
  <si>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</si>
  <si>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</si>
  <si>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</si>
  <si>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</si>
  <si>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</si>
  <si>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</si>
  <si>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</si>
  <si>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</si>
  <si>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</si>
  <si>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</si>
  <si>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</si>
  <si>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</si>
  <si>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</si>
  <si>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</si>
  <si>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</si>
  <si>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</si>
  <si>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</si>
  <si>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</si>
  <si>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</si>
  <si>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</si>
  <si>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</si>
  <si>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</si>
  <si>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</si>
  <si>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</si>
  <si>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</si>
  <si>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</si>
  <si>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</si>
  <si>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</si>
  <si>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</si>
  <si>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</si>
  <si>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</si>
  <si>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</si>
  <si>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</si>
  <si>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</si>
  <si>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</si>
  <si>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</si>
  <si>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</si>
  <si>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</si>
  <si>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</si>
  <si>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</si>
  <si>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</si>
  <si>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</si>
  <si>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</si>
  <si>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</si>
  <si>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</si>
  <si>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</si>
  <si>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</si>
  <si>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</si>
  <si>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</si>
  <si>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</si>
  <si>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</si>
  <si>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</si>
  <si>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</si>
  <si>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</si>
  <si>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</si>
  <si>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</si>
  <si>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</si>
  <si>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</si>
  <si>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</si>
  <si>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</si>
  <si>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</si>
  <si>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</si>
  <si>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</si>
  <si>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</si>
  <si>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</si>
  <si>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</si>
  <si>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</si>
  <si>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</si>
  <si>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</si>
  <si>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</si>
  <si>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</si>
  <si>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</si>
  <si>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</si>
  <si>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</si>
  <si>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</si>
  <si>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</si>
  <si>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</si>
  <si>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</si>
  <si>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</si>
  <si>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</si>
  <si>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</si>
  <si>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</si>
  <si>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</si>
  <si>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</si>
  <si>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</si>
  <si>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</si>
  <si>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</si>
  <si>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</si>
  <si>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</si>
  <si>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</si>
  <si>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</si>
  <si>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</si>
  <si>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</si>
  <si>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</si>
  <si>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</si>
  <si>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</si>
  <si>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</si>
  <si>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</si>
  <si>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</si>
  <si>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</si>
  <si>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</si>
  <si>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</si>
  <si>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</si>
  <si>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</si>
  <si>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</si>
  <si>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</si>
  <si>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</si>
  <si>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</si>
  <si>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</si>
  <si>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</si>
  <si>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</si>
  <si>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</si>
  <si>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</si>
  <si>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</si>
  <si>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</si>
  <si>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</si>
  <si>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</si>
  <si>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</si>
  <si>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</si>
  <si>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</si>
  <si>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</si>
  <si>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</si>
  <si>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</si>
  <si>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</si>
  <si>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</si>
  <si>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</si>
  <si>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</si>
  <si>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</si>
  <si>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</si>
  <si>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</si>
  <si>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</si>
  <si>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</si>
  <si>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</si>
  <si>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</si>
  <si>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</si>
  <si>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</si>
  <si>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</si>
  <si>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</si>
  <si>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</si>
  <si>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</si>
  <si>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</si>
  <si>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</si>
  <si>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</si>
  <si>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</si>
  <si>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</si>
  <si>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</si>
  <si>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</si>
  <si>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</si>
  <si>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</si>
  <si>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</si>
  <si>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</si>
  <si>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</si>
  <si>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</si>
  <si>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</si>
  <si>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</si>
  <si>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</si>
  <si>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</si>
  <si>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</si>
  <si>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</si>
  <si>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</si>
  <si>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</si>
  <si>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</si>
  <si>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</si>
  <si>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</si>
  <si>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</si>
  <si>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</si>
  <si>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</si>
  <si>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</si>
  <si>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</si>
  <si>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</si>
  <si>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</si>
  <si>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</si>
  <si>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</si>
  <si>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</si>
  <si>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</si>
  <si>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</si>
  <si>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</si>
  <si>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</si>
  <si>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</si>
  <si>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</si>
  <si>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</si>
  <si>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</si>
  <si>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</si>
  <si>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</si>
  <si>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</si>
  <si>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</si>
  <si>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</si>
  <si>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</si>
  <si>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</si>
  <si>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</si>
  <si>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</si>
  <si>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</si>
  <si>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</si>
  <si>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</si>
  <si>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</si>
  <si>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</si>
  <si>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</si>
  <si>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</si>
  <si>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</si>
  <si>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</si>
  <si>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</si>
  <si>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</si>
  <si>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</si>
  <si>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</si>
  <si>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</si>
  <si>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</si>
  <si>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</si>
  <si>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</si>
  <si>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</si>
  <si>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</si>
  <si>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</si>
  <si>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</si>
  <si>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</si>
  <si>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</si>
  <si>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</si>
  <si>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</si>
  <si>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</si>
  <si>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</si>
  <si>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</si>
  <si>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</si>
  <si>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</si>
  <si>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</si>
  <si>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</si>
  <si>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</si>
  <si>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</si>
  <si>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</si>
  <si>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</si>
  <si>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</si>
  <si>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</si>
  <si>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</si>
  <si>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</si>
  <si>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</si>
  <si>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</si>
  <si>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</si>
  <si>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</si>
  <si>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</si>
  <si>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</si>
  <si>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</si>
  <si>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</si>
  <si>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</si>
  <si>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</si>
  <si>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</si>
  <si>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</si>
  <si>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</si>
  <si>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</si>
  <si>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</si>
  <si>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</si>
  <si>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</si>
  <si>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</si>
  <si>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</si>
  <si>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</si>
  <si>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</si>
  <si>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</si>
  <si>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</si>
  <si>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</si>
  <si>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</si>
  <si>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</si>
  <si>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</si>
  <si>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</si>
  <si>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</si>
  <si>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</si>
  <si>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</si>
  <si>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</si>
  <si>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</si>
  <si>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</si>
  <si>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</si>
  <si>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</si>
  <si>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</si>
  <si>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</si>
  <si>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</si>
  <si>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</si>
  <si>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</si>
  <si>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</si>
  <si>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</si>
  <si>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</si>
  <si>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</si>
  <si>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</si>
  <si>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</si>
  <si>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</si>
  <si>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</si>
  <si>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</si>
  <si>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</si>
  <si>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</si>
  <si>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</si>
  <si>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</si>
  <si>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</si>
  <si>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</si>
  <si>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</si>
  <si>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</si>
  <si>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</si>
  <si>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</si>
  <si>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</si>
  <si>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</si>
  <si>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</si>
  <si>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</si>
  <si>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</si>
  <si>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</si>
  <si>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</si>
  <si>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</si>
  <si>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</si>
  <si>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</si>
  <si>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</si>
  <si>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</si>
  <si>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</si>
  <si>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</si>
  <si>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</si>
  <si>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</si>
  <si>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</si>
  <si>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</si>
  <si>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</si>
  <si>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</si>
  <si>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</si>
  <si>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</si>
  <si>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</si>
  <si>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</si>
  <si>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</si>
  <si>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</si>
  <si>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</si>
  <si>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</si>
  <si>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</si>
  <si>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</si>
  <si>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</si>
  <si>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</si>
  <si>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</si>
  <si>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</si>
  <si>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</si>
  <si>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</si>
  <si>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</si>
  <si>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</si>
  <si>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</si>
  <si>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</si>
  <si>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</si>
  <si>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</si>
  <si>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</si>
  <si>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</si>
  <si>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</si>
  <si>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</si>
  <si>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</si>
  <si>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</si>
  <si>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</si>
  <si>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</si>
  <si>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</si>
  <si>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</si>
  <si>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</si>
  <si>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</si>
  <si>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</si>
  <si>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</si>
  <si>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</si>
  <si>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</si>
  <si>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</si>
  <si>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</si>
  <si>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</si>
  <si>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</si>
  <si>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</si>
  <si>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</si>
  <si>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</si>
  <si>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</si>
  <si>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</si>
  <si>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</si>
  <si>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</si>
  <si>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</si>
  <si>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</si>
  <si>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</si>
  <si>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</si>
  <si>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</si>
  <si>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</si>
  <si>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</si>
  <si>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</si>
  <si>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</si>
  <si>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</si>
  <si>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</si>
  <si>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</si>
  <si>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</si>
  <si>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</si>
  <si>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</si>
  <si>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</si>
  <si>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</si>
  <si>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</si>
  <si>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</si>
  <si>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</si>
  <si>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</si>
  <si>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</si>
  <si>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</si>
  <si>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</si>
  <si>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</si>
  <si>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</si>
  <si>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</si>
  <si>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</si>
  <si>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</si>
  <si>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</si>
  <si>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</si>
  <si>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</si>
  <si>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</si>
  <si>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</si>
  <si>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</si>
  <si>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</si>
  <si>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</si>
  <si>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</si>
  <si>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</si>
  <si>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</si>
  <si>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</si>
  <si>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</si>
  <si>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</si>
  <si>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</si>
  <si>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</si>
  <si>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</si>
  <si>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</si>
  <si>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</si>
  <si>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</si>
  <si>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</si>
  <si>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</si>
  <si>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</si>
  <si>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</si>
  <si>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</si>
  <si>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</si>
  <si>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</si>
  <si>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</si>
  <si>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</si>
  <si>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</si>
  <si>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</si>
  <si>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</si>
  <si>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</si>
  <si>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</si>
  <si>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</si>
  <si>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</si>
  <si>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</si>
  <si>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</si>
  <si>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</si>
  <si>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</si>
  <si>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</si>
  <si>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</si>
  <si>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</si>
  <si>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</si>
  <si>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</si>
  <si>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</si>
  <si>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</si>
  <si>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</si>
  <si>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</si>
  <si>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</si>
  <si>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</si>
  <si>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</si>
  <si>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</si>
  <si>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</si>
  <si>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</si>
  <si>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</si>
  <si>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</si>
  <si>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</si>
  <si>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</si>
  <si>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</si>
  <si>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</si>
  <si>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</si>
  <si>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</si>
  <si>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</si>
  <si>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</si>
  <si>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</si>
  <si>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</si>
  <si>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</si>
  <si>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</si>
  <si>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</si>
  <si>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</si>
  <si>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</si>
  <si>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</si>
  <si>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</si>
  <si>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</si>
  <si>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</si>
  <si>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</si>
  <si>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</si>
  <si>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</si>
  <si>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</si>
  <si>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</si>
  <si>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</si>
  <si>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</si>
  <si>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</si>
  <si>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</si>
  <si>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</si>
  <si>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</si>
  <si>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</si>
  <si>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</si>
  <si>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</si>
  <si>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</si>
  <si>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</si>
  <si>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</si>
  <si>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</si>
  <si>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</si>
  <si>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</si>
  <si>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</si>
  <si>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</si>
  <si>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</si>
  <si>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</si>
  <si>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</si>
  <si>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</si>
  <si>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</si>
  <si>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</si>
  <si>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</si>
  <si>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</si>
  <si>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</si>
  <si>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</si>
  <si>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</si>
  <si>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</si>
  <si>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</si>
  <si>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</si>
  <si>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</si>
  <si>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</si>
  <si>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</si>
  <si>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</si>
  <si>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</si>
  <si>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</si>
  <si>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</si>
  <si>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</si>
  <si>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</si>
  <si>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</si>
  <si>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</si>
  <si>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</si>
  <si>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</si>
  <si>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</si>
  <si>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</si>
  <si>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</si>
  <si>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</si>
  <si>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</si>
  <si>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</si>
  <si>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</si>
  <si>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</si>
  <si>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</si>
  <si>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</si>
  <si>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</si>
  <si>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</si>
  <si>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</si>
  <si>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</si>
  <si>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</si>
  <si>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</si>
  <si>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</si>
  <si>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</si>
  <si>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</si>
  <si>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</si>
  <si>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</si>
  <si>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</si>
  <si>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</si>
  <si>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</si>
  <si>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</si>
  <si>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</si>
  <si>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</si>
  <si>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</si>
  <si>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</si>
  <si>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</si>
  <si>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</si>
  <si>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</si>
  <si>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</si>
  <si>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</si>
  <si>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</si>
  <si>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</si>
  <si>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</si>
  <si>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</si>
  <si>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</si>
  <si>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</si>
  <si>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</si>
  <si>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</si>
  <si>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</si>
  <si>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</si>
  <si>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</si>
  <si>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</si>
  <si>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</si>
  <si>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</si>
  <si>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</si>
  <si>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</si>
  <si>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</si>
  <si>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</si>
  <si>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</si>
  <si>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</si>
  <si>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</si>
  <si>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</si>
  <si>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</si>
  <si>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</si>
  <si>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</si>
  <si>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</si>
  <si>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</si>
  <si>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</si>
  <si>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</si>
  <si>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</si>
  <si>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</si>
  <si>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</si>
  <si>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</si>
  <si>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</si>
  <si>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</si>
  <si>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</si>
  <si>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</si>
  <si>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</si>
  <si>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</si>
  <si>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</si>
  <si>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</si>
  <si>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</si>
  <si>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</si>
  <si>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</si>
  <si>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</si>
  <si>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</si>
  <si>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</si>
  <si>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</si>
  <si>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</si>
  <si>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</si>
  <si>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</si>
  <si>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</si>
  <si>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</si>
  <si>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</si>
  <si>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</si>
  <si>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</si>
  <si>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</si>
  <si>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</si>
  <si>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</si>
  <si>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</si>
  <si>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</si>
  <si>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</si>
  <si>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</si>
  <si>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</si>
  <si>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</si>
  <si>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</si>
  <si>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</si>
  <si>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</si>
  <si>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</si>
  <si>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</si>
  <si>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</si>
  <si>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</si>
  <si>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</si>
  <si>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</si>
  <si>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</si>
  <si>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</si>
  <si>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</si>
  <si>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</si>
  <si>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</si>
  <si>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</si>
  <si>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</si>
  <si>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</si>
  <si>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</si>
  <si>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</si>
  <si>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</si>
  <si>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</si>
  <si>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</si>
  <si>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</si>
  <si>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</si>
  <si>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</si>
  <si>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</si>
  <si>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</si>
  <si>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</si>
  <si>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</si>
  <si>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</si>
  <si>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</si>
  <si>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</si>
  <si>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</si>
  <si>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</si>
  <si>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</si>
  <si>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</si>
  <si>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</si>
  <si>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</si>
  <si>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</si>
  <si>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</si>
  <si>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</si>
  <si>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</si>
  <si>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</si>
  <si>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</si>
  <si>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</si>
  <si>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</si>
  <si>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</si>
  <si>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</si>
  <si>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</si>
  <si>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</si>
  <si>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</si>
  <si>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</si>
  <si>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</si>
  <si>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</si>
  <si>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</si>
  <si>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</si>
  <si>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</si>
  <si>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</si>
  <si>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</si>
  <si>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</si>
  <si>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</si>
  <si>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</si>
  <si>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</si>
  <si>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</si>
  <si>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</si>
  <si>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</si>
  <si>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</si>
  <si>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</si>
  <si>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</si>
  <si>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</si>
  <si>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</si>
  <si>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</si>
  <si>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</si>
  <si>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</si>
  <si>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</si>
  <si>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</si>
  <si>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</si>
  <si>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</si>
  <si>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</si>
  <si>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</si>
  <si>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</si>
  <si>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</si>
  <si>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</si>
  <si>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</si>
  <si>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</si>
  <si>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</si>
  <si>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</si>
  <si>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</si>
  <si>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</si>
  <si>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</si>
  <si>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</si>
  <si>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</si>
  <si>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</si>
  <si>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</si>
  <si>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</si>
  <si>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</si>
  <si>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</si>
  <si>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</si>
  <si>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</si>
  <si>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</si>
  <si>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</si>
  <si>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</si>
  <si>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</si>
  <si>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</si>
  <si>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</si>
  <si>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</si>
  <si>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</si>
  <si>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</si>
  <si>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</si>
  <si>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</si>
  <si>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</si>
  <si>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</si>
  <si>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</si>
  <si>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</si>
  <si>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</si>
  <si>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</si>
  <si>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</si>
  <si>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</si>
  <si>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</si>
  <si>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</si>
  <si>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</si>
  <si>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</si>
  <si>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</si>
  <si>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</si>
  <si>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</si>
  <si>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</si>
  <si>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</si>
  <si>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</si>
  <si>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</si>
  <si>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</si>
  <si>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</si>
  <si>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</si>
  <si>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</si>
  <si>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</si>
  <si>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</si>
  <si>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</si>
  <si>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</si>
  <si>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</si>
  <si>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</si>
  <si>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</si>
  <si>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</si>
  <si>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</si>
  <si>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</si>
  <si>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</si>
  <si>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</si>
  <si>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</si>
  <si>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</si>
  <si>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</si>
  <si>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</si>
  <si>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</si>
  <si>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</si>
  <si>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</si>
  <si>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</si>
  <si>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</si>
  <si>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</si>
  <si>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</si>
  <si>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</si>
  <si>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</si>
  <si>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</si>
  <si>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</si>
  <si>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</si>
  <si>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</si>
  <si>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</si>
  <si>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</si>
  <si>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</si>
  <si>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</si>
  <si>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</si>
  <si>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</si>
  <si>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</si>
  <si>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</si>
  <si>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</si>
  <si>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</si>
  <si>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</si>
  <si>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</si>
  <si>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</si>
  <si>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</si>
  <si>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</si>
  <si>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</si>
  <si>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</si>
  <si>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</si>
  <si>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</si>
  <si>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</si>
  <si>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</si>
  <si>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</si>
  <si>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</si>
  <si>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</si>
  <si>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</si>
  <si>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</si>
  <si>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</si>
  <si>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</si>
  <si>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</si>
  <si>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</si>
  <si>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</si>
  <si>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</si>
  <si>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</si>
  <si>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</si>
  <si>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</si>
  <si>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</si>
  <si>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</si>
  <si>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</si>
  <si>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</si>
  <si>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</si>
  <si>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</si>
  <si>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</si>
  <si>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</si>
  <si>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</si>
  <si>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</si>
  <si>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</si>
  <si>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</si>
  <si>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</si>
  <si>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</si>
  <si>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</si>
  <si>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</si>
  <si>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</si>
  <si>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</si>
  <si>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</si>
  <si>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</si>
  <si>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</si>
  <si>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</si>
  <si>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</si>
  <si>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</si>
  <si>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</si>
  <si>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</si>
  <si>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</si>
  <si>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</si>
  <si>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</si>
  <si>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</si>
  <si>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</si>
  <si>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</si>
  <si>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</si>
  <si>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</si>
  <si>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</si>
  <si>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</si>
  <si>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</si>
  <si>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</si>
  <si>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</si>
  <si>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</si>
  <si>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</si>
  <si>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</si>
  <si>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</si>
  <si>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</si>
  <si>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</si>
  <si>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</si>
  <si>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</si>
  <si>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</si>
  <si>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</si>
  <si>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</si>
  <si>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</si>
  <si>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</si>
  <si>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</si>
  <si>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</si>
  <si>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</si>
  <si>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</si>
  <si>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</si>
  <si>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</si>
  <si>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</si>
  <si>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</si>
  <si>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</si>
  <si>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</si>
  <si>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</si>
  <si>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</si>
  <si>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</si>
  <si>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</si>
  <si>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</si>
  <si>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</si>
  <si>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</si>
  <si>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</si>
  <si>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</si>
  <si>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</si>
  <si>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</si>
  <si>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</si>
  <si>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</si>
  <si>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</si>
  <si>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</si>
  <si>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</si>
  <si>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</si>
  <si>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</si>
  <si>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</si>
  <si>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</si>
  <si>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</si>
  <si>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</si>
  <si>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</si>
  <si>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</si>
  <si>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</si>
  <si>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</si>
  <si>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</si>
  <si>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</si>
  <si>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</si>
  <si>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</si>
  <si>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</si>
  <si>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</si>
  <si>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</si>
  <si>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</si>
  <si>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</si>
  <si>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</si>
  <si>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</si>
  <si>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</si>
  <si>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</si>
  <si>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</si>
  <si>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</si>
  <si>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</si>
  <si>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</si>
  <si>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</si>
  <si>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</si>
  <si>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</si>
  <si>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</si>
  <si>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</si>
  <si>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</si>
  <si>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</si>
  <si>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</si>
  <si>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</si>
  <si>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</si>
  <si>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</si>
  <si>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</si>
  <si>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</si>
  <si>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</si>
  <si>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</si>
  <si>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</si>
  <si>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</si>
  <si>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</si>
  <si>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</si>
  <si>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</si>
  <si>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</si>
  <si>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</si>
  <si>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</si>
  <si>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</si>
  <si>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</si>
  <si>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</si>
  <si>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</si>
  <si>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</si>
  <si>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</si>
  <si>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</si>
  <si>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</si>
  <si>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</si>
  <si>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</si>
  <si>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</si>
  <si>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</si>
  <si>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</si>
  <si>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</si>
  <si>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</si>
  <si>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</si>
  <si>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</si>
  <si>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</si>
  <si>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</si>
  <si>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</si>
  <si>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</si>
  <si>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</si>
  <si>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</si>
  <si>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</si>
  <si>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</si>
  <si>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</si>
  <si>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</si>
  <si>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</si>
  <si>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</si>
  <si>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</si>
  <si>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</si>
  <si>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</si>
  <si>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</si>
  <si>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</si>
  <si>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</si>
  <si>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</si>
  <si>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</si>
  <si>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</si>
  <si>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</si>
  <si>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</si>
  <si>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</si>
  <si>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</si>
  <si>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</si>
  <si>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</si>
  <si>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</si>
  <si>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</si>
  <si>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</si>
  <si>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</si>
  <si>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</si>
  <si>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</si>
  <si>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</si>
  <si>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</si>
  <si>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</si>
  <si>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</si>
  <si>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</si>
  <si>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</si>
  <si>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</si>
  <si>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</si>
  <si>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</si>
  <si>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</si>
  <si>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</si>
  <si>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</si>
  <si>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</si>
  <si>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</si>
  <si>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</si>
  <si>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</si>
  <si>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</si>
  <si>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</si>
  <si>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</si>
  <si>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</si>
  <si>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</si>
  <si>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</si>
  <si>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</si>
  <si>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</si>
  <si>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</si>
  <si>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</si>
  <si>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</si>
  <si>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</si>
  <si>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</si>
  <si>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</si>
  <si>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</si>
  <si>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</si>
  <si>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</si>
  <si>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</si>
  <si>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</si>
  <si>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</si>
  <si>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</si>
  <si>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</si>
  <si>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</si>
  <si>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</si>
  <si>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</si>
  <si>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</si>
  <si>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</si>
  <si>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</si>
  <si>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</si>
  <si>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</si>
  <si>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</si>
  <si>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</si>
  <si>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</si>
  <si>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</si>
  <si>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</si>
  <si>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</si>
  <si>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</si>
  <si>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</si>
  <si>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</si>
  <si>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</si>
  <si>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</si>
  <si>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</si>
  <si>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</si>
  <si>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</si>
  <si>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</si>
  <si>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</si>
  <si>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</si>
  <si>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</si>
  <si>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</si>
  <si>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</si>
  <si>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</si>
  <si>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</si>
  <si>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</si>
  <si>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</si>
  <si>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</si>
  <si>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</si>
  <si>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</si>
  <si>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</si>
  <si>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</si>
  <si>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</si>
  <si>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</si>
  <si>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</si>
  <si>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</si>
  <si>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</si>
  <si>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</si>
  <si>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</si>
  <si>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</si>
  <si>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</si>
  <si>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</si>
  <si>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</si>
  <si>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</si>
  <si>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</si>
  <si>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</si>
  <si>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</si>
  <si>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</si>
  <si>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</si>
  <si>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</si>
  <si>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</si>
  <si>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</si>
  <si>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</si>
  <si>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</si>
  <si>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</si>
  <si>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</si>
  <si>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</si>
  <si>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</si>
  <si>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</si>
  <si>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</si>
  <si>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</si>
  <si>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</si>
  <si>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</si>
  <si>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</si>
  <si>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</si>
  <si>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</si>
  <si>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</si>
  <si>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</si>
  <si>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</si>
  <si>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</si>
  <si>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</si>
  <si>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</si>
  <si>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</si>
  <si>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</si>
  <si>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</si>
  <si>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</si>
  <si>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</si>
  <si>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</si>
  <si>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</si>
  <si>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</si>
  <si>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</si>
  <si>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</si>
  <si>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</si>
  <si>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</si>
  <si>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</si>
  <si>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</si>
  <si>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</si>
  <si>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</si>
  <si>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</si>
  <si>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</si>
  <si>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</si>
  <si>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</si>
  <si>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</si>
  <si>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</si>
  <si>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</si>
  <si>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</si>
  <si>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</si>
  <si>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</si>
  <si>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</si>
  <si>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</si>
  <si>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</si>
  <si>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</si>
  <si>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</si>
  <si>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</si>
  <si>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</si>
  <si>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</si>
  <si>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</si>
  <si>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</si>
  <si>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</si>
  <si>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</si>
  <si>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</si>
  <si>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</si>
  <si>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</si>
  <si>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</si>
  <si>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</si>
  <si>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</si>
  <si>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</si>
  <si>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</si>
  <si>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</si>
  <si>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</si>
  <si>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</si>
  <si>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</si>
  <si>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</si>
  <si>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</si>
  <si>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</si>
  <si>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</si>
  <si>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</si>
  <si>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</si>
  <si>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</si>
  <si>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</si>
  <si>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</si>
  <si>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</si>
  <si>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</si>
  <si>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</si>
  <si>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</si>
  <si>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</si>
  <si>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</si>
  <si>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</si>
  <si>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</si>
  <si>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</si>
  <si>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</si>
  <si>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</si>
  <si>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</si>
  <si>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</si>
  <si>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</si>
  <si>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</si>
  <si>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</si>
  <si>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</si>
  <si>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</si>
  <si>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</si>
  <si>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</si>
  <si>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</si>
  <si>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</si>
  <si>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</si>
  <si>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</si>
  <si>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</si>
  <si>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</si>
  <si>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</si>
  <si>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</si>
  <si>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</si>
  <si>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</si>
  <si>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</si>
  <si>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</si>
  <si>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</si>
  <si>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</si>
  <si>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</si>
  <si>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</si>
  <si>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</si>
  <si>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</si>
  <si>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</si>
  <si>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</si>
  <si>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</si>
  <si>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</si>
  <si>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</si>
  <si>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</si>
  <si>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</si>
  <si>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</si>
  <si>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</si>
  <si>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</si>
  <si>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</si>
  <si>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</si>
  <si>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</si>
  <si>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</si>
  <si>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</si>
  <si>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</si>
  <si>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</si>
  <si>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</si>
  <si>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</si>
  <si>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</si>
  <si>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</si>
  <si>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</si>
  <si>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</si>
  <si>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</si>
  <si>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</si>
  <si>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</si>
  <si>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</si>
  <si>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</si>
  <si>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</si>
  <si>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</si>
  <si>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</si>
  <si>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</si>
  <si>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</si>
  <si>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</si>
  <si>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</si>
  <si>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</si>
  <si>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</si>
  <si>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</si>
  <si>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</si>
  <si>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</si>
  <si>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</si>
  <si>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</si>
  <si>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</si>
  <si>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</si>
  <si>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</si>
  <si>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</si>
  <si>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</si>
  <si>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</si>
  <si>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</si>
  <si>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</si>
  <si>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</si>
  <si>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</si>
  <si>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</si>
  <si>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</si>
  <si>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</si>
  <si>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</si>
  <si>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</si>
  <si>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</si>
  <si>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</si>
  <si>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</si>
  <si>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</si>
  <si>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</si>
  <si>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</si>
  <si>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</si>
  <si>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</si>
  <si>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</si>
  <si>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</si>
  <si>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</si>
  <si>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</si>
  <si>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</si>
  <si>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</si>
  <si>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</si>
  <si>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</si>
  <si>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</si>
  <si>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</si>
  <si>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</si>
  <si>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</si>
  <si>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</si>
  <si>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</si>
  <si>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</si>
  <si>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</si>
  <si>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</si>
  <si>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</si>
  <si>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</si>
  <si>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</si>
  <si>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</si>
  <si>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</si>
  <si>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</si>
  <si>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</si>
  <si>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</si>
  <si>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</si>
  <si>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</si>
  <si>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</si>
  <si>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</si>
  <si>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</si>
  <si>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</si>
  <si>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</si>
  <si>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</si>
  <si>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</si>
  <si>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</si>
  <si>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</si>
  <si>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</si>
  <si>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</si>
  <si>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</si>
  <si>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</si>
  <si>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</si>
  <si>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</si>
  <si>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</si>
  <si>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</si>
  <si>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</si>
  <si>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</si>
  <si>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</si>
  <si>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</si>
  <si>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</si>
  <si>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</si>
  <si>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</si>
  <si>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</si>
  <si>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</si>
  <si>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</si>
  <si>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</si>
  <si>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</si>
  <si>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</si>
  <si>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</si>
  <si>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</si>
  <si>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</si>
  <si>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</si>
  <si>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</si>
  <si>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</si>
  <si>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</si>
  <si>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</si>
  <si>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</si>
  <si>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</si>
  <si>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</si>
  <si>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</si>
  <si>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</si>
  <si>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</si>
  <si>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</si>
  <si>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</si>
  <si>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</si>
  <si>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</si>
  <si>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</si>
  <si>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</si>
  <si>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</si>
  <si>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</si>
  <si>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</si>
  <si>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</si>
  <si>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</si>
  <si>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</si>
  <si>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</si>
  <si>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</si>
  <si>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</si>
  <si>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</si>
  <si>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</si>
  <si>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</si>
  <si>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</si>
  <si>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</si>
  <si>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</si>
  <si>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</si>
  <si>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</si>
  <si>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</si>
  <si>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</si>
  <si>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</si>
  <si>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</si>
  <si>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</si>
  <si>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</si>
  <si>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</si>
  <si>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</si>
  <si>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</si>
  <si>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</si>
  <si>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</si>
  <si>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</si>
  <si>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</si>
  <si>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</si>
  <si>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</si>
  <si>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</si>
  <si>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</si>
  <si>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</si>
  <si>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</si>
  <si>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</si>
  <si>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</si>
  <si>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</si>
  <si>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</si>
  <si>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</si>
  <si>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</si>
  <si>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</si>
  <si>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</si>
  <si>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</si>
  <si>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</si>
  <si>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</si>
  <si>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</si>
  <si>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</si>
  <si>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</si>
  <si>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</si>
  <si>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</si>
  <si>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</si>
  <si>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</si>
  <si>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</si>
  <si>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</si>
  <si>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</si>
  <si>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</si>
  <si>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</si>
  <si>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</si>
  <si>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</si>
  <si>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</si>
  <si>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</si>
  <si>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</si>
  <si>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</si>
  <si>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</si>
  <si>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</si>
  <si>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</si>
  <si>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</si>
  <si>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</si>
  <si>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</si>
  <si>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</si>
  <si>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</si>
  <si>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</si>
  <si>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</si>
  <si>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</si>
  <si>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</si>
  <si>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</si>
  <si>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</si>
  <si>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</si>
  <si>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</si>
  <si>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</si>
  <si>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</si>
  <si>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</si>
  <si>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</si>
  <si>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</si>
  <si>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</si>
  <si>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</si>
  <si>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</si>
  <si>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</si>
  <si>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</si>
  <si>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</si>
  <si>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</si>
  <si>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</si>
  <si>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</si>
  <si>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</si>
  <si>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</si>
  <si>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</si>
  <si>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</si>
  <si>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</si>
  <si>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</si>
  <si>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</si>
  <si>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</si>
  <si>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</si>
  <si>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</si>
  <si>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</si>
  <si>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</si>
  <si>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</si>
  <si>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</si>
  <si>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</si>
  <si>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</si>
  <si>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</si>
  <si>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</si>
  <si>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</si>
  <si>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</si>
  <si>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</si>
  <si>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</si>
  <si>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</si>
  <si>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</si>
  <si>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</si>
  <si>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</si>
  <si>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</si>
  <si>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</si>
  <si>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</si>
  <si>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</si>
  <si>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</si>
  <si>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</si>
  <si>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</si>
  <si>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</si>
  <si>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</si>
  <si>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</si>
  <si>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</si>
  <si>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</si>
  <si>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</si>
  <si>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</si>
  <si>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</si>
  <si>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</si>
  <si>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</si>
  <si>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</si>
  <si>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</si>
  <si>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</si>
  <si>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</si>
  <si>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</si>
  <si>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</si>
  <si>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</si>
  <si>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</si>
  <si>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</si>
  <si>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</si>
  <si>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</si>
  <si>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</si>
  <si>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</si>
  <si>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</si>
  <si>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</si>
  <si>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</si>
  <si>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</si>
  <si>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</si>
  <si>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</si>
  <si>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</si>
  <si>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</si>
  <si>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</si>
  <si>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</si>
  <si>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</si>
  <si>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</si>
  <si>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</si>
  <si>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</si>
  <si>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</si>
  <si>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</si>
  <si>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</si>
  <si>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</si>
  <si>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</si>
  <si>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</si>
  <si>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</si>
  <si>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</si>
  <si>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</si>
  <si>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</si>
  <si>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</si>
  <si>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</si>
  <si>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</si>
  <si>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</si>
  <si>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</si>
  <si>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</si>
  <si>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</si>
  <si>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</si>
  <si>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</si>
  <si>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</si>
  <si>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</si>
  <si>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</si>
  <si>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</si>
  <si>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</si>
  <si>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</si>
  <si>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</si>
  <si>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</si>
  <si>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</si>
  <si>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</si>
  <si>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</si>
  <si>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</si>
  <si>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</si>
  <si>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</si>
  <si>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</si>
  <si>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</si>
  <si>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</si>
  <si>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</si>
  <si>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</si>
  <si>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</si>
  <si>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</si>
  <si>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</si>
  <si>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</si>
  <si>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</si>
  <si>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</si>
  <si>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</si>
  <si>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</si>
  <si>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</si>
  <si>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</si>
  <si>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</si>
  <si>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</si>
  <si>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</si>
  <si>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</si>
  <si>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</si>
  <si>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</si>
  <si>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</si>
  <si>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</si>
  <si>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</si>
  <si>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</si>
  <si>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</si>
  <si>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</si>
  <si>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</si>
  <si>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</si>
  <si>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</si>
  <si>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</si>
  <si>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</si>
  <si>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</si>
  <si>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</si>
  <si>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</si>
  <si>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</si>
  <si>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</si>
  <si>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</si>
  <si>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</si>
  <si>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</si>
  <si>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</si>
  <si>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</si>
  <si>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</si>
  <si>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</si>
  <si>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</si>
  <si>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</si>
  <si>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</si>
  <si>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</si>
  <si>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</si>
  <si>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</si>
  <si>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</si>
  <si>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</si>
  <si>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</si>
  <si>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</si>
  <si>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</si>
  <si>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</si>
  <si>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</si>
  <si>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</si>
  <si>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</si>
  <si>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</si>
  <si>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</si>
  <si>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</si>
  <si>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</si>
  <si>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</si>
  <si>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</si>
  <si>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</si>
  <si>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</si>
  <si>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</si>
  <si>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</si>
  <si>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</si>
  <si>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</si>
  <si>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</si>
  <si>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</si>
  <si>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</si>
  <si>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</si>
  <si>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</si>
  <si>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</si>
  <si>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</si>
  <si>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</si>
  <si>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</si>
  <si>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</si>
  <si>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</si>
  <si>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</si>
  <si>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</si>
  <si>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</si>
  <si>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</si>
  <si>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</si>
  <si>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</si>
  <si>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</si>
  <si>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</si>
  <si>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</si>
  <si>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</si>
  <si>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</si>
  <si>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</si>
  <si>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</si>
  <si>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</si>
  <si>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</si>
  <si>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</si>
  <si>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</si>
  <si>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</si>
  <si>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</si>
  <si>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</si>
  <si>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</si>
  <si>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</si>
  <si>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</si>
  <si>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</si>
  <si>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</si>
  <si>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</si>
  <si>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</si>
  <si>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</si>
  <si>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</si>
  <si>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</si>
  <si>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</si>
  <si>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</si>
  <si>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</si>
  <si>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</si>
  <si>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</si>
  <si>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</si>
  <si>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</si>
  <si>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</si>
  <si>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</si>
  <si>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</si>
  <si>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</si>
  <si>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</si>
  <si>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</si>
  <si>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</si>
  <si>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</si>
  <si>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</si>
  <si>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</si>
  <si>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</si>
  <si>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</si>
  <si>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</si>
  <si>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</si>
  <si>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</si>
  <si>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</si>
  <si>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</si>
  <si>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</si>
  <si>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</si>
  <si>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</si>
  <si>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</si>
  <si>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</si>
  <si>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</si>
  <si>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</si>
  <si>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</si>
  <si>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</si>
  <si>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</si>
  <si>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</si>
  <si>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</si>
  <si>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</si>
  <si>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</si>
  <si>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</si>
  <si>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</si>
  <si>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</si>
  <si>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</si>
  <si>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</si>
  <si>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</si>
  <si>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</si>
  <si>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</si>
  <si>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</si>
  <si>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</si>
  <si>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</si>
  <si>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</si>
  <si>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</si>
  <si>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</si>
  <si>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</si>
  <si>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</si>
  <si>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</si>
  <si>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</si>
  <si>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</si>
  <si>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</si>
  <si>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</si>
  <si>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</si>
  <si>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</si>
  <si>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</si>
  <si>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</si>
  <si>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</si>
  <si>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</si>
  <si>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</si>
  <si>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</si>
  <si>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</si>
  <si>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</si>
  <si>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</si>
  <si>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</si>
  <si>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</si>
  <si>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</si>
  <si>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</si>
  <si>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</si>
  <si>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</si>
  <si>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</si>
  <si>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</si>
  <si>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</si>
  <si>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</si>
  <si>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</si>
  <si>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</si>
  <si>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</si>
  <si>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</si>
  <si>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</si>
  <si>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</si>
  <si>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</si>
  <si>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</si>
  <si>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</si>
  <si>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</si>
  <si>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</si>
  <si>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</si>
  <si>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</si>
  <si>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</si>
  <si>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</si>
  <si>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</si>
  <si>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</si>
  <si>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</si>
  <si>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</si>
  <si>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</si>
  <si>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</si>
  <si>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</si>
  <si>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</si>
  <si>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</si>
  <si>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</si>
  <si>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</si>
  <si>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</si>
  <si>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</si>
  <si>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</si>
  <si>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</si>
  <si>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</si>
  <si>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</si>
  <si>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</si>
  <si>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</si>
  <si>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</si>
  <si>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</si>
  <si>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</si>
  <si>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</si>
  <si>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</si>
  <si>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</si>
  <si>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</si>
  <si>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</si>
  <si>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</si>
  <si>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</si>
  <si>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</si>
  <si>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</si>
  <si>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</si>
  <si>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</si>
  <si>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</si>
  <si>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</si>
  <si>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</si>
  <si>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</si>
  <si>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</si>
  <si>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</si>
  <si>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</si>
  <si>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</si>
  <si>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</si>
  <si>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</si>
  <si>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</si>
  <si>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</si>
  <si>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</si>
  <si>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</si>
  <si>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</si>
  <si>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</si>
  <si>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</si>
  <si>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</si>
  <si>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</si>
  <si>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</si>
  <si>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</si>
  <si>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</si>
  <si>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</si>
  <si>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</si>
  <si>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</si>
  <si>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</si>
  <si>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</si>
  <si>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</si>
  <si>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</si>
  <si>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</si>
  <si>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</si>
  <si>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</si>
  <si>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</si>
  <si>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</si>
  <si>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</si>
  <si>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</si>
  <si>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</si>
  <si>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</si>
  <si>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</si>
  <si>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</si>
  <si>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</si>
  <si>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</si>
  <si>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</si>
  <si>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</si>
  <si>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</si>
  <si>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</si>
  <si>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</si>
  <si>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</si>
  <si>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</si>
  <si>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</si>
  <si>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</si>
  <si>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</si>
  <si>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</si>
  <si>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</si>
  <si>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</si>
  <si>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</si>
  <si>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</si>
  <si>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</si>
  <si>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</si>
  <si>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</si>
  <si>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</si>
  <si>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</si>
  <si>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</si>
  <si>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</si>
  <si>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</si>
  <si>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</si>
  <si>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</si>
  <si>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</si>
  <si>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</si>
  <si>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</si>
  <si>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</si>
  <si>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</si>
  <si>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</si>
  <si>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</si>
  <si>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</si>
  <si>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</si>
  <si>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</si>
  <si>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</si>
  <si>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</si>
  <si>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</si>
  <si>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</si>
  <si>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</si>
  <si>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</si>
  <si>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</si>
  <si>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</si>
  <si>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</si>
  <si>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</si>
  <si>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</si>
  <si>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</si>
  <si>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</si>
  <si>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</si>
  <si>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</si>
  <si>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</si>
  <si>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</si>
  <si>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</si>
  <si>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</si>
  <si>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</si>
  <si>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</si>
  <si>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</si>
  <si>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</si>
  <si>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</si>
  <si>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</si>
  <si>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</si>
  <si>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</si>
  <si>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</si>
  <si>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</si>
  <si>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</si>
  <si>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</si>
  <si>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</si>
  <si>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</si>
  <si>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</si>
  <si>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</si>
  <si>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</si>
  <si>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</si>
  <si>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</si>
  <si>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</si>
  <si>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</si>
  <si>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</si>
  <si>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</si>
  <si>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</si>
  <si>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</si>
  <si>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</si>
  <si>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</si>
  <si>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</si>
  <si>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</si>
  <si>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</si>
  <si>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</si>
  <si>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</si>
  <si>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</si>
  <si>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</si>
  <si>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</si>
  <si>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</si>
  <si>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</si>
  <si>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</si>
  <si>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</si>
  <si>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</si>
  <si>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</si>
  <si>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</si>
  <si>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</si>
  <si>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</si>
  <si>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</si>
  <si>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</si>
  <si>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</si>
  <si>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</si>
  <si>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</si>
  <si>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</si>
  <si>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</si>
  <si>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</si>
  <si>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</si>
  <si>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</si>
  <si>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</si>
  <si>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</si>
  <si>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</si>
  <si>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</si>
  <si>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</si>
  <si>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</si>
  <si>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</si>
  <si>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</si>
  <si>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</si>
  <si>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</si>
  <si>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</si>
  <si>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</si>
  <si>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</si>
  <si>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</si>
  <si>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</si>
  <si>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</si>
  <si>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</si>
  <si>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</si>
  <si>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</si>
  <si>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</si>
  <si>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</si>
  <si>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</si>
  <si>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</si>
  <si>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</si>
  <si>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</si>
  <si>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</si>
  <si>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</si>
  <si>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</si>
  <si>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</si>
  <si>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</si>
  <si>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</si>
  <si>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</si>
  <si>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</si>
  <si>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</si>
  <si>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</si>
  <si>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</si>
  <si>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</si>
  <si>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</si>
  <si>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</si>
  <si>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</si>
  <si>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</si>
  <si>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</si>
  <si>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</si>
  <si>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</si>
  <si>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</si>
  <si>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</si>
  <si>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</si>
  <si>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</si>
  <si>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</si>
  <si>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</si>
  <si>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</si>
  <si>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</si>
  <si>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</si>
  <si>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</si>
  <si>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</si>
  <si>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</si>
  <si>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</si>
  <si>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</si>
  <si>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</si>
  <si>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</si>
  <si>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</si>
  <si>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</si>
  <si>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</si>
  <si>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</si>
  <si>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</si>
  <si>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</si>
  <si>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</si>
  <si>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</si>
  <si>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</si>
  <si>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</si>
  <si>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</si>
  <si>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</si>
  <si>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</si>
  <si>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</si>
  <si>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</si>
  <si>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</si>
  <si>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</si>
  <si>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</si>
  <si>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</si>
  <si>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</si>
  <si>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</si>
  <si>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</si>
  <si>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</si>
  <si>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</si>
  <si>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</si>
  <si>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</si>
  <si>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</si>
  <si>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</si>
  <si>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</si>
  <si>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</si>
  <si>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</si>
  <si>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</si>
  <si>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</si>
  <si>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</si>
  <si>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</si>
  <si>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</si>
  <si>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</si>
  <si>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</si>
  <si>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</si>
  <si>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</si>
  <si>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</si>
  <si>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</si>
  <si>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</si>
  <si>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</si>
  <si>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</si>
  <si>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</si>
  <si>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</si>
  <si>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</si>
  <si>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</si>
  <si>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</si>
  <si>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</si>
  <si>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</si>
  <si>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</si>
  <si>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</si>
  <si>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</si>
  <si>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</si>
  <si>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</si>
  <si>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</si>
  <si>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</si>
  <si>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</si>
  <si>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</si>
  <si>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</si>
  <si>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</si>
  <si>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</si>
  <si>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</si>
  <si>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</si>
  <si>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</si>
  <si>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</si>
  <si>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</si>
  <si>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</si>
  <si>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</si>
  <si>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</si>
  <si>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</si>
  <si>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</si>
  <si>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</si>
  <si>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</si>
  <si>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</si>
  <si>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</si>
  <si>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</si>
  <si>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</si>
  <si>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</si>
  <si>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</si>
  <si>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</si>
  <si>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</si>
  <si>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</si>
  <si>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</si>
  <si>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</si>
  <si>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</si>
  <si>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</si>
  <si>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</si>
  <si>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</si>
  <si>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</si>
  <si>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</si>
  <si>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</si>
  <si>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</si>
  <si>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</si>
  <si>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</si>
  <si>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</si>
  <si>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</si>
  <si>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</si>
  <si>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</si>
  <si>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</si>
  <si>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</si>
  <si>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</si>
  <si>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</si>
  <si>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</si>
  <si>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</si>
  <si>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</si>
  <si>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</si>
  <si>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</si>
  <si>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</si>
  <si>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</si>
  <si>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</si>
  <si>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</si>
  <si>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</si>
  <si>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</si>
  <si>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</si>
  <si>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</si>
  <si>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</si>
  <si>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</si>
  <si>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</si>
  <si>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</si>
  <si>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</si>
  <si>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</si>
  <si>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</si>
  <si>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</si>
  <si>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</si>
  <si>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</si>
  <si>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</si>
  <si>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</si>
  <si>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</si>
  <si>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</si>
  <si>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</si>
  <si>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</si>
  <si>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</si>
  <si>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</si>
  <si>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</si>
  <si>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</si>
  <si>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</si>
  <si>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</si>
  <si>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</si>
  <si>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</si>
  <si>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</si>
  <si>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</si>
  <si>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</si>
  <si>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</si>
  <si>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</si>
  <si>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</si>
  <si>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</si>
  <si>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</si>
  <si>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</si>
  <si>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</si>
  <si>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</si>
  <si>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</si>
  <si>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</si>
  <si>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</si>
  <si>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</si>
  <si>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</si>
  <si>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</si>
  <si>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</si>
  <si>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</si>
  <si>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</si>
  <si>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</si>
  <si>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</si>
  <si>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</si>
  <si>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</si>
  <si>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</si>
  <si>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</si>
  <si>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</si>
  <si>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</si>
  <si>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</si>
  <si>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</si>
  <si>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</si>
  <si>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</si>
  <si>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</si>
  <si>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</si>
  <si>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</si>
  <si>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</si>
  <si>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</si>
  <si>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</si>
  <si>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</si>
  <si>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</si>
  <si>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</si>
  <si>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</si>
  <si>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</si>
  <si>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</si>
  <si>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</si>
  <si>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</si>
  <si>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</si>
  <si>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</si>
  <si>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</si>
  <si>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</si>
  <si>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</si>
  <si>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</si>
  <si>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</si>
  <si>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</si>
  <si>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</si>
  <si>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</si>
  <si>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</si>
  <si>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</si>
  <si>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</si>
  <si>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</si>
  <si>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</si>
  <si>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</si>
  <si>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</si>
  <si>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</si>
  <si>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</si>
  <si>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</si>
  <si>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</si>
  <si>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</si>
  <si>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</si>
  <si>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</si>
  <si>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</si>
  <si>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</si>
  <si>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</si>
  <si>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</si>
  <si>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</si>
  <si>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</si>
  <si>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</si>
  <si>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</si>
  <si>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</si>
  <si>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</si>
  <si>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</si>
  <si>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</si>
  <si>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</si>
  <si>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</si>
  <si>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</si>
  <si>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</si>
  <si>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</si>
  <si>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</si>
  <si>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</si>
  <si>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</si>
  <si>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</si>
  <si>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</si>
  <si>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</si>
  <si>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</si>
  <si>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</si>
  <si>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</si>
  <si>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</si>
  <si>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</si>
  <si>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</si>
  <si>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</si>
  <si>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</si>
  <si>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</si>
  <si>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</si>
  <si>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</si>
  <si>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</si>
  <si>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</si>
  <si>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</si>
  <si>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</si>
  <si>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</si>
  <si>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</si>
  <si>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</si>
  <si>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</si>
  <si>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</si>
  <si>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</si>
  <si>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</si>
  <si>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</si>
  <si>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</si>
  <si>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</si>
  <si>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</si>
  <si>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</si>
  <si>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</si>
  <si>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</si>
  <si>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</si>
  <si>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</si>
  <si>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</si>
  <si>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</si>
  <si>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</si>
  <si>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</si>
  <si>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</si>
  <si>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</si>
  <si>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</si>
  <si>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</si>
  <si>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</si>
  <si>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</si>
  <si>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</si>
  <si>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</si>
  <si>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</si>
  <si>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</si>
  <si>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</si>
  <si>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</si>
  <si>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</si>
  <si>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</si>
  <si>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</si>
  <si>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</si>
  <si>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</si>
  <si>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</si>
  <si>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</si>
  <si>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</si>
  <si>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</si>
  <si>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</si>
  <si>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</si>
  <si>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</si>
  <si>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</si>
  <si>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</si>
  <si>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</si>
  <si>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</si>
  <si>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</si>
  <si>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</si>
  <si>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</si>
  <si>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</si>
  <si>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</si>
  <si>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</si>
  <si>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</si>
  <si>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</si>
  <si>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</si>
  <si>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</si>
  <si>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</si>
  <si>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</si>
  <si>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</si>
  <si>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</si>
  <si>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</si>
  <si>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</si>
  <si>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</si>
  <si>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</si>
  <si>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</si>
  <si>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</si>
  <si>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</si>
  <si>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</si>
  <si>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</si>
  <si>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</si>
  <si>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</si>
  <si>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</si>
  <si>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</si>
  <si>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</si>
  <si>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</si>
  <si>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</si>
  <si>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</si>
  <si>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</si>
  <si>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</si>
  <si>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</si>
  <si>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</si>
  <si>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</si>
  <si>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</si>
  <si>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</si>
  <si>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</si>
  <si>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</si>
  <si>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</si>
  <si>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</si>
  <si>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</si>
  <si>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</si>
  <si>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</si>
  <si>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</si>
  <si>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</si>
  <si>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</si>
  <si>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</si>
  <si>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</si>
  <si>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</si>
  <si>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</si>
  <si>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</si>
  <si>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</si>
  <si>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</si>
  <si>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</si>
  <si>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</si>
  <si>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</si>
  <si>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</si>
  <si>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</si>
  <si>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</si>
  <si>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</si>
  <si>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</si>
  <si>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</si>
  <si>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</si>
  <si>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</si>
  <si>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</si>
  <si>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</si>
  <si>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</si>
  <si>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</si>
  <si>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</si>
  <si>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</si>
  <si>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</si>
  <si>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</si>
  <si>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</si>
  <si>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</si>
  <si>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</si>
  <si>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</si>
  <si>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</si>
  <si>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</si>
  <si>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</si>
  <si>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</si>
  <si>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</si>
  <si>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</si>
  <si>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</si>
  <si>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</si>
  <si>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</si>
  <si>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</si>
  <si>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</si>
  <si>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</si>
  <si>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</si>
  <si>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</si>
  <si>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</si>
  <si>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</si>
  <si>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</si>
  <si>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</si>
  <si>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</si>
  <si>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</si>
  <si>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</si>
  <si>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</si>
  <si>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</si>
  <si>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</si>
  <si>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</si>
  <si>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</si>
  <si>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</si>
  <si>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</si>
  <si>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</si>
  <si>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</si>
  <si>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</si>
  <si>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</si>
  <si>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</si>
  <si>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</si>
  <si>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</si>
  <si>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</si>
  <si>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</si>
  <si>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</si>
  <si>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</si>
  <si>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</si>
  <si>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</si>
  <si>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</si>
  <si>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</si>
  <si>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</si>
  <si>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</si>
  <si>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</si>
  <si>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</si>
  <si>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</si>
  <si>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</si>
  <si>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</si>
  <si>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</si>
  <si>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</si>
  <si>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</si>
  <si>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</si>
  <si>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</si>
  <si>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</si>
  <si>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</si>
  <si>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</si>
  <si>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</si>
  <si>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</si>
  <si>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</si>
  <si>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</si>
  <si>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</si>
  <si>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</si>
  <si>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</si>
  <si>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</si>
  <si>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</si>
  <si>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</si>
  <si>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</si>
  <si>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</si>
  <si>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</si>
  <si>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</si>
  <si>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</si>
  <si>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</si>
  <si>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</si>
  <si>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</si>
  <si>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</si>
  <si>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</si>
  <si>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</si>
  <si>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</si>
  <si>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</si>
  <si>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</si>
  <si>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</si>
  <si>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</si>
  <si>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</si>
  <si>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</si>
  <si>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</si>
  <si>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</si>
  <si>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</si>
  <si>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</si>
  <si>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</si>
  <si>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</si>
  <si>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</si>
  <si>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</si>
  <si>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</si>
  <si>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</si>
  <si>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</si>
  <si>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</si>
  <si>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</si>
  <si>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</si>
  <si>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</si>
  <si>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</si>
  <si>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</si>
  <si>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</si>
  <si>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</si>
  <si>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</si>
  <si>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</si>
  <si>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</si>
  <si>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</si>
  <si>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</si>
  <si>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</si>
  <si>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</si>
  <si>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</si>
  <si>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</si>
  <si>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</si>
  <si>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</si>
  <si>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</si>
  <si>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</si>
  <si>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</si>
  <si>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</si>
  <si>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</si>
  <si>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</si>
  <si>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</si>
  <si>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</si>
  <si>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</si>
  <si>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</si>
  <si>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</si>
  <si>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</si>
  <si>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</si>
  <si>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</si>
  <si>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</si>
  <si>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</si>
  <si>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</si>
  <si>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</si>
  <si>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</si>
  <si>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</si>
  <si>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</si>
  <si>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</si>
  <si>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</si>
  <si>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</si>
  <si>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</si>
  <si>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</si>
  <si>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</si>
  <si>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</si>
  <si>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</si>
  <si>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</si>
  <si>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</si>
  <si>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</si>
  <si>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</si>
  <si>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</si>
  <si>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</si>
  <si>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</si>
  <si>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</si>
  <si>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</si>
  <si>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</si>
  <si>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</si>
  <si>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</si>
  <si>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</si>
  <si>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</si>
  <si>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</si>
  <si>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</si>
  <si>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</si>
  <si>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</si>
  <si>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</si>
  <si>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</si>
  <si>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</si>
  <si>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</si>
  <si>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</si>
  <si>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</si>
  <si>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</si>
  <si>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</si>
  <si>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</si>
  <si>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</si>
  <si>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</si>
  <si>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</si>
  <si>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</si>
  <si>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</si>
  <si>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</si>
  <si>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</si>
  <si>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</si>
  <si>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</si>
  <si>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</si>
  <si>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</si>
  <si>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</si>
  <si>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</si>
  <si>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</si>
  <si>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</si>
  <si>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</si>
  <si>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</si>
  <si>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</si>
  <si>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</si>
  <si>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</si>
  <si>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</si>
  <si>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</si>
  <si>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</si>
  <si>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</si>
  <si>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</si>
  <si>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</si>
  <si>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</si>
  <si>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</si>
  <si>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</si>
  <si>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</si>
  <si>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</si>
  <si>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</si>
  <si>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</si>
  <si>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</si>
  <si>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</si>
  <si>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</si>
  <si>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</si>
  <si>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</si>
  <si>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</si>
  <si>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</si>
  <si>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</si>
  <si>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</si>
  <si>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</si>
  <si>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</si>
  <si>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</si>
  <si>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</si>
  <si>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</si>
  <si>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</si>
  <si>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</si>
  <si>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</si>
  <si>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</si>
  <si>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</si>
  <si>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</si>
  <si>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</si>
  <si>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</si>
  <si>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</si>
  <si>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</si>
  <si>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</si>
  <si>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</si>
  <si>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</si>
  <si>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</si>
  <si>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</si>
  <si>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</si>
  <si>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</si>
  <si>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</si>
  <si>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</si>
  <si>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</si>
  <si>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</si>
  <si>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</si>
  <si>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</si>
  <si>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</si>
  <si>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</si>
  <si>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</si>
  <si>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</si>
  <si>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</si>
  <si>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</si>
  <si>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</si>
  <si>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</si>
  <si>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</si>
  <si>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</si>
  <si>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</si>
  <si>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</si>
  <si>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</si>
  <si>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</si>
  <si>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</si>
  <si>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</si>
  <si>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</si>
  <si>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</si>
  <si>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</si>
  <si>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</si>
  <si>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</si>
  <si>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</si>
  <si>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</si>
  <si>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</si>
  <si>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</si>
  <si>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</si>
  <si>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</si>
  <si>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</si>
  <si>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</si>
  <si>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</si>
  <si>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</si>
  <si>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</si>
  <si>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</si>
  <si>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</si>
  <si>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</si>
  <si>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</si>
  <si>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</si>
  <si>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</si>
  <si>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</si>
  <si>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</si>
  <si>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</si>
  <si>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</si>
  <si>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</si>
  <si>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</si>
  <si>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</si>
  <si>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</si>
  <si>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</si>
  <si>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</si>
  <si>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</si>
  <si>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</si>
  <si>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</si>
  <si>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</si>
  <si>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</si>
  <si>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</si>
  <si>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</si>
  <si>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</si>
  <si>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</si>
  <si>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</si>
  <si>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</si>
  <si>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</si>
  <si>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</si>
  <si>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</si>
  <si>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</si>
  <si>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</si>
  <si>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</si>
  <si>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</si>
  <si>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</si>
  <si>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</si>
  <si>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</si>
  <si>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</si>
  <si>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</si>
  <si>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</si>
  <si>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</si>
  <si>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</si>
  <si>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</si>
  <si>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</si>
  <si>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</si>
  <si>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</si>
  <si>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</si>
  <si>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</si>
  <si>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</si>
  <si>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</si>
  <si>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</si>
  <si>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</si>
  <si>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</si>
  <si>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</si>
  <si>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</si>
  <si>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</si>
  <si>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</si>
  <si>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</si>
  <si>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</si>
  <si>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</si>
  <si>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</si>
  <si>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</si>
  <si>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</si>
  <si>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</si>
  <si>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</si>
  <si>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</si>
  <si>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</si>
  <si>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</si>
  <si>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</si>
  <si>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</si>
  <si>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</si>
  <si>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</si>
  <si>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</si>
  <si>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</si>
  <si>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</si>
  <si>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</si>
  <si>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</si>
  <si>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</si>
  <si>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</si>
  <si>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</si>
  <si>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</si>
  <si>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</si>
  <si>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</si>
  <si>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</si>
  <si>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</si>
  <si>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</si>
  <si>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</si>
  <si>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</si>
  <si>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</si>
  <si>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</si>
  <si>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</si>
  <si>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</si>
  <si>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</si>
  <si>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</si>
  <si>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</si>
  <si>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</si>
  <si>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</si>
  <si>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</si>
  <si>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</si>
  <si>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</si>
  <si>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</si>
  <si>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</si>
  <si>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</si>
  <si>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</si>
  <si>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</si>
  <si>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</si>
  <si>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</si>
  <si>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</si>
  <si>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</si>
  <si>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</si>
  <si>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</si>
  <si>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</si>
  <si>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</si>
  <si>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</si>
  <si>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</si>
  <si>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</si>
  <si>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</si>
  <si>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</si>
  <si>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</si>
  <si>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</si>
  <si>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</si>
  <si>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</si>
  <si>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</si>
  <si>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</si>
  <si>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</si>
  <si>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</si>
  <si>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</si>
  <si>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</si>
  <si>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</si>
  <si>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</si>
  <si>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</si>
  <si>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</si>
  <si>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</si>
  <si>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</si>
  <si>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</si>
  <si>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</si>
  <si>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</si>
  <si>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</si>
  <si>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</si>
  <si>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</si>
  <si>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</si>
  <si>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</si>
  <si>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</si>
  <si>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</si>
  <si>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</si>
  <si>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</si>
  <si>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</si>
  <si>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</si>
  <si>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</si>
  <si>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</si>
  <si>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</si>
  <si>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</si>
  <si>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</si>
  <si>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</si>
  <si>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</si>
  <si>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</si>
  <si>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</si>
  <si>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</si>
  <si>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</si>
  <si>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</si>
  <si>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</si>
  <si>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</si>
  <si>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</si>
  <si>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</si>
  <si>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</si>
  <si>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</si>
  <si>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</si>
  <si>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</si>
  <si>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</si>
  <si>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</si>
  <si>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</si>
  <si>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</si>
  <si>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</si>
  <si>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</si>
  <si>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</si>
  <si>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</si>
  <si>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</si>
  <si>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</si>
  <si>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</si>
  <si>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</si>
  <si>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</si>
  <si>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</si>
  <si>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</si>
  <si>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</si>
  <si>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</si>
  <si>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</si>
  <si>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</si>
  <si>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</si>
  <si>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</si>
  <si>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</si>
  <si>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</si>
  <si>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</si>
  <si>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</si>
  <si>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</si>
  <si>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</si>
  <si>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</si>
  <si>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</si>
  <si>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</si>
  <si>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</si>
  <si>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</si>
  <si>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</si>
  <si>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</si>
  <si>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</si>
  <si>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</si>
  <si>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</si>
  <si>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</si>
  <si>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</si>
  <si>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</si>
  <si>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</si>
  <si>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</si>
  <si>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</si>
  <si>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</si>
  <si>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</si>
  <si>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</si>
  <si>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</si>
  <si>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</si>
  <si>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</si>
  <si>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</si>
  <si>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</si>
  <si>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</si>
  <si>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</si>
  <si>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</si>
  <si>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</si>
  <si>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</si>
  <si>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</si>
  <si>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</si>
  <si>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</si>
  <si>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</si>
  <si>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</si>
  <si>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</si>
  <si>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</si>
  <si>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</si>
  <si>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</si>
  <si>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</si>
  <si>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</si>
  <si>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</si>
  <si>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</si>
  <si>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</si>
  <si>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</si>
  <si>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</si>
  <si>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</si>
  <si>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</si>
  <si>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</si>
  <si>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</si>
  <si>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</si>
  <si>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</si>
  <si>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</si>
  <si>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</si>
  <si>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</si>
  <si>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</si>
  <si>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</si>
  <si>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</si>
  <si>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</si>
  <si>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</si>
  <si>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</si>
  <si>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</si>
  <si>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</si>
  <si>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</si>
  <si>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</si>
  <si>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</si>
  <si>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</si>
  <si>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</si>
  <si>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</si>
  <si>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</si>
  <si>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</si>
  <si>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</si>
  <si>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</si>
  <si>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</si>
  <si>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</si>
  <si>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</si>
  <si>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</si>
  <si>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</si>
  <si>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</si>
  <si>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</si>
  <si>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</si>
  <si>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</si>
  <si>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</si>
  <si>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</si>
  <si>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</si>
  <si>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</si>
  <si>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</si>
  <si>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</si>
  <si>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</si>
  <si>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</si>
  <si>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</si>
  <si>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</si>
  <si>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</si>
  <si>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</si>
  <si>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</si>
  <si>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</si>
  <si>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</si>
  <si>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</si>
  <si>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</si>
  <si>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</si>
  <si>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</si>
  <si>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</si>
  <si>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</si>
  <si>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</si>
  <si>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</si>
  <si>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</si>
  <si>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</si>
  <si>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</si>
  <si>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</si>
  <si>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</si>
  <si>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</si>
  <si>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</si>
  <si>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</si>
  <si>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</si>
  <si>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</si>
  <si>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</si>
  <si>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</si>
  <si>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</si>
  <si>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</si>
  <si>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</si>
  <si>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</si>
  <si>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</si>
  <si>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</si>
  <si>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</si>
  <si>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</si>
  <si>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</si>
  <si>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</si>
  <si>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</si>
  <si>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</si>
  <si>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</si>
  <si>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</si>
  <si>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</si>
  <si>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</si>
  <si>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</si>
  <si>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</si>
  <si>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</si>
  <si>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</si>
  <si>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</si>
  <si>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</si>
  <si>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</si>
  <si>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</si>
  <si>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</si>
  <si>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</si>
  <si>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</si>
  <si>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</si>
  <si>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</si>
  <si>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</si>
  <si>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</si>
  <si>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</si>
  <si>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</si>
  <si>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</si>
  <si>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</si>
  <si>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</si>
  <si>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</si>
  <si>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</si>
  <si>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</si>
  <si>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</si>
  <si>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</si>
  <si>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</si>
  <si>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</si>
  <si>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</si>
  <si>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</si>
  <si>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</si>
  <si>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</si>
  <si>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</si>
  <si>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</si>
  <si>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</si>
  <si>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</si>
  <si>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</si>
  <si>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</si>
  <si>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</si>
  <si>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</si>
  <si>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</si>
  <si>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</si>
  <si>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</si>
  <si>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</si>
  <si>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</si>
  <si>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</si>
  <si>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</si>
  <si>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</si>
  <si>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</si>
  <si>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</si>
  <si>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</si>
  <si>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</si>
  <si>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</si>
  <si>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</si>
  <si>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</si>
  <si>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</si>
  <si>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</si>
  <si>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</si>
  <si>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</si>
  <si>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</si>
  <si>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</si>
  <si>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</si>
  <si>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</si>
  <si>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</si>
  <si>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</si>
  <si>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</si>
  <si>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</si>
  <si>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</si>
  <si>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</si>
  <si>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</si>
  <si>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</si>
  <si>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</si>
  <si>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</si>
  <si>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</si>
  <si>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</si>
  <si>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</si>
  <si>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</si>
  <si>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</si>
  <si>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</si>
  <si>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</si>
  <si>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</si>
  <si>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</si>
  <si>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</si>
  <si>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</si>
  <si>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</si>
  <si>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</si>
  <si>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</si>
  <si>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</si>
  <si>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</si>
  <si>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</si>
  <si>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</si>
  <si>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</si>
  <si>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</si>
  <si>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</si>
  <si>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</si>
  <si>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</si>
  <si>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</si>
  <si>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</si>
  <si>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</si>
  <si>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</si>
  <si>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</si>
  <si>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</si>
  <si>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</si>
  <si>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</si>
  <si>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</si>
  <si>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</si>
  <si>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</si>
  <si>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</si>
  <si>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</si>
  <si>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</si>
  <si>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</si>
  <si>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</si>
  <si>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</si>
  <si>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</si>
  <si>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</si>
  <si>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</si>
  <si>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</si>
  <si>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</si>
  <si>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</si>
  <si>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</si>
  <si>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</si>
  <si>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</si>
  <si>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</si>
  <si>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</si>
  <si>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</si>
  <si>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</si>
  <si>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</si>
  <si>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</si>
  <si>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</si>
  <si>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</si>
  <si>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</si>
  <si>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</si>
  <si>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</si>
  <si>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</si>
  <si>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</si>
  <si>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</si>
  <si>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</si>
  <si>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</si>
  <si>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</si>
  <si>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</si>
  <si>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</si>
  <si>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</si>
  <si>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</si>
  <si>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</si>
  <si>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</si>
  <si>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</si>
  <si>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</si>
  <si>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</si>
  <si>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</si>
  <si>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</si>
  <si>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</si>
  <si>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</si>
  <si>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</si>
  <si>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</si>
  <si>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</si>
  <si>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</si>
  <si>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</si>
  <si>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</si>
  <si>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</si>
  <si>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</si>
  <si>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</si>
  <si>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</si>
  <si>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</si>
  <si>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</si>
  <si>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</si>
  <si>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</si>
  <si>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</si>
  <si>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</si>
  <si>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</si>
  <si>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</si>
  <si>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</si>
  <si>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</si>
  <si>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</si>
  <si>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</si>
  <si>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</si>
  <si>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</si>
  <si>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</si>
  <si>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</si>
  <si>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</si>
  <si>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</si>
  <si>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</si>
  <si>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</si>
  <si>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</si>
  <si>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</si>
  <si>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</si>
  <si>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</si>
  <si>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</si>
  <si>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</si>
  <si>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</si>
  <si>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</si>
  <si>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</si>
  <si>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</si>
  <si>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</si>
  <si>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</si>
  <si>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</si>
  <si>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</si>
  <si>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</si>
  <si>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</si>
  <si>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</si>
  <si>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</si>
  <si>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</si>
  <si>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</si>
  <si>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</si>
  <si>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</si>
  <si>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</si>
  <si>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</si>
  <si>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</si>
  <si>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</si>
  <si>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</si>
  <si>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</si>
  <si>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</si>
  <si>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</si>
  <si>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</si>
  <si>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</si>
  <si>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</si>
  <si>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</si>
  <si>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</si>
  <si>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</si>
  <si>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</si>
  <si>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</si>
  <si>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</si>
  <si>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</si>
  <si>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</si>
  <si>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</si>
  <si>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</si>
  <si>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</si>
  <si>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</si>
  <si>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</si>
  <si>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</si>
  <si>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</si>
  <si>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</si>
  <si>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</si>
  <si>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</si>
  <si>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</si>
  <si>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</si>
  <si>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</si>
  <si>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</si>
  <si>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</si>
  <si>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</si>
  <si>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</si>
  <si>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</si>
  <si>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</si>
  <si>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</si>
  <si>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</si>
  <si>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</si>
  <si>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</si>
  <si>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</si>
  <si>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</si>
  <si>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</si>
  <si>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</si>
  <si>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</si>
  <si>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</si>
  <si>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</si>
  <si>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</si>
  <si>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</si>
  <si>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</si>
  <si>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</si>
  <si>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</si>
  <si>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</si>
  <si>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</si>
  <si>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</si>
  <si>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</si>
  <si>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</si>
  <si>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</si>
  <si>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</si>
  <si>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</si>
  <si>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</si>
  <si>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</si>
  <si>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</si>
  <si>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</si>
  <si>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</si>
  <si>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</si>
  <si>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</si>
  <si>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</si>
  <si>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</si>
  <si>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</si>
  <si>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</si>
  <si>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</si>
  <si>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</si>
  <si>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</si>
  <si>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</si>
  <si>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</si>
  <si>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</si>
  <si>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</si>
  <si>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</si>
  <si>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</si>
  <si>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</si>
  <si>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</si>
  <si>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</si>
  <si>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</si>
  <si>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</si>
  <si>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</si>
  <si>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</si>
  <si>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</si>
  <si>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</si>
  <si>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</si>
  <si>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</si>
  <si>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</si>
  <si>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</si>
  <si>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</si>
  <si>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</si>
  <si>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</si>
  <si>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</si>
  <si>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</si>
  <si>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</si>
  <si>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</si>
  <si>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</si>
  <si>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</si>
  <si>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</si>
  <si>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</si>
  <si>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</si>
  <si>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</si>
  <si>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</si>
  <si>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</si>
  <si>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</si>
  <si>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</si>
  <si>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</si>
  <si>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</si>
  <si>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</si>
  <si>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</si>
  <si>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</si>
  <si>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</si>
  <si>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</si>
  <si>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</si>
  <si>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</si>
  <si>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</si>
  <si>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</si>
  <si>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</si>
  <si>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</si>
  <si>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</si>
  <si>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</si>
  <si>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</si>
  <si>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</si>
  <si>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</si>
  <si>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</si>
  <si>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</si>
  <si>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</si>
  <si>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</si>
  <si>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</si>
  <si>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</si>
  <si>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</si>
  <si>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</si>
  <si>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</si>
  <si>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</si>
  <si>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</si>
  <si>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</si>
  <si>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</si>
  <si>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</si>
  <si>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</si>
  <si>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</si>
  <si>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</si>
  <si>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</si>
  <si>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</si>
  <si>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</si>
  <si>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</si>
  <si>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</si>
  <si>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</si>
  <si>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</si>
  <si>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</si>
  <si>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</si>
  <si>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</si>
  <si>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</si>
  <si>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</si>
  <si>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</si>
  <si>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</si>
  <si>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</si>
  <si>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</si>
  <si>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</si>
  <si>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</si>
  <si>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</si>
  <si>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</si>
  <si>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</si>
  <si>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</si>
  <si>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</si>
  <si>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</si>
  <si>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</si>
  <si>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</si>
  <si>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</si>
  <si>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</si>
  <si>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</si>
  <si>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</si>
  <si>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</si>
  <si>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</si>
  <si>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</si>
  <si>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</si>
  <si>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</si>
  <si>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</si>
  <si>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</si>
  <si>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</si>
  <si>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</si>
  <si>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</si>
  <si>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</si>
  <si>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</si>
  <si>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</si>
  <si>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</si>
  <si>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</si>
  <si>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</si>
  <si>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</si>
  <si>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</si>
  <si>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</si>
  <si>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</si>
  <si>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</si>
  <si>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</si>
  <si>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</si>
  <si>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</si>
  <si>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</si>
  <si>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</si>
  <si>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</si>
  <si>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</si>
  <si>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</si>
  <si>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</si>
  <si>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</si>
  <si>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</si>
  <si>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</si>
  <si>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</si>
  <si>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</si>
  <si>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</si>
  <si>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</si>
  <si>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</si>
  <si>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</si>
  <si>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</si>
  <si>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</si>
  <si>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</si>
  <si>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</si>
  <si>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</si>
  <si>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</si>
  <si>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</si>
  <si>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</si>
  <si>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</si>
  <si>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</si>
  <si>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</si>
  <si>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</si>
  <si>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</si>
  <si>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</si>
  <si>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</si>
  <si>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</si>
  <si>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</si>
  <si>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</si>
  <si>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</si>
  <si>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</si>
  <si>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</si>
  <si>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</si>
  <si>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</si>
  <si>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</si>
  <si>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</si>
  <si>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</si>
  <si>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</si>
  <si>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</si>
  <si>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</si>
  <si>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</si>
  <si>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</si>
  <si>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</si>
  <si>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</si>
  <si>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</si>
  <si>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</si>
  <si>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</si>
  <si>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</si>
  <si>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</si>
  <si>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</si>
  <si>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</si>
  <si>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</si>
  <si>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</si>
  <si>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</si>
  <si>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</si>
  <si>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</si>
  <si>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</si>
  <si>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</si>
  <si>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</si>
  <si>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</si>
  <si>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</si>
  <si>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</si>
  <si>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</si>
  <si>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</si>
  <si>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</si>
  <si>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</si>
  <si>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</si>
  <si>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</si>
  <si>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</si>
  <si>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</si>
  <si>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</si>
  <si>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</si>
  <si>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</si>
  <si>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</si>
  <si>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</si>
  <si>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</si>
  <si>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</si>
  <si>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</si>
  <si>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</si>
  <si>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</si>
  <si>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</si>
  <si>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</si>
  <si>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</si>
  <si>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</si>
  <si>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</si>
  <si>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</si>
  <si>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</si>
  <si>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</si>
  <si>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</si>
  <si>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</si>
  <si>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</si>
  <si>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</si>
  <si>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</si>
  <si>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</si>
  <si>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</si>
  <si>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</si>
  <si>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</si>
  <si>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</si>
  <si>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</si>
  <si>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</si>
  <si>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</si>
  <si>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</si>
  <si>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</si>
  <si>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</si>
  <si>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</si>
  <si>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</si>
  <si>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</si>
  <si>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</si>
  <si>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</si>
  <si>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</si>
  <si>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</si>
  <si>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</si>
  <si>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</si>
  <si>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</si>
  <si>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</si>
  <si>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</si>
  <si>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</si>
  <si>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</si>
  <si>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</si>
  <si>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</si>
  <si>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</si>
  <si>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</si>
  <si>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</si>
  <si>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</si>
  <si>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</si>
  <si>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</si>
  <si>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</si>
  <si>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</si>
  <si>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</si>
  <si>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</si>
  <si>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</si>
  <si>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</si>
  <si>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</si>
  <si>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</si>
  <si>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</si>
  <si>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</si>
  <si>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</si>
  <si>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</si>
  <si>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</si>
  <si>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</si>
  <si>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</si>
  <si>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</si>
  <si>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</si>
  <si>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</si>
  <si>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</si>
  <si>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</si>
  <si>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</si>
  <si>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</si>
  <si>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</si>
  <si>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</si>
  <si>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</si>
  <si>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</si>
  <si>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</si>
  <si>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</si>
  <si>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</si>
  <si>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</si>
  <si>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</si>
  <si>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</si>
  <si>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</si>
  <si>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</si>
  <si>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</si>
  <si>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</si>
  <si>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</si>
  <si>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</si>
  <si>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</si>
  <si>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</si>
  <si>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</si>
  <si>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</si>
  <si>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</si>
  <si>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</si>
  <si>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</si>
  <si>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</si>
  <si>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</si>
  <si>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</si>
  <si>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</si>
  <si>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</si>
  <si>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</si>
  <si>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</si>
  <si>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</si>
  <si>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</si>
  <si>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</si>
  <si>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</si>
  <si>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</si>
  <si>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</si>
  <si>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</si>
  <si>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</si>
  <si>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</si>
  <si>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</si>
  <si>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</si>
  <si>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</si>
  <si>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</si>
  <si>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</si>
  <si>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</si>
  <si>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</si>
  <si>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</si>
  <si>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</si>
  <si>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</si>
  <si>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</si>
  <si>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</si>
  <si>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</si>
  <si>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</si>
  <si>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</si>
  <si>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</si>
  <si>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</si>
  <si>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</si>
  <si>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</si>
  <si>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</si>
  <si>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</si>
  <si>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</si>
  <si>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</si>
  <si>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</si>
  <si>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</si>
  <si>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</si>
  <si>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</si>
  <si>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</si>
  <si>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</si>
  <si>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</si>
  <si>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</si>
  <si>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</si>
  <si>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</si>
  <si>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</si>
  <si>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</si>
  <si>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</si>
  <si>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</si>
  <si>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</si>
  <si>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</si>
  <si>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</si>
  <si>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</si>
  <si>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</si>
  <si>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</si>
  <si>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</si>
  <si>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</si>
  <si>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</si>
  <si>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</si>
  <si>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</si>
  <si>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</si>
  <si>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</si>
  <si>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</si>
  <si>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</si>
  <si>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</si>
  <si>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</si>
  <si>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</si>
  <si>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</si>
  <si>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</si>
  <si>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</si>
  <si>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</si>
  <si>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</si>
  <si>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</si>
  <si>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</si>
  <si>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</si>
  <si>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</si>
  <si>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</si>
  <si>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</si>
  <si>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</si>
  <si>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</si>
  <si>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</si>
  <si>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</si>
  <si>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</si>
  <si>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</si>
  <si>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</si>
  <si>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</si>
  <si>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</si>
  <si>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</si>
  <si>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</si>
  <si>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</si>
  <si>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</si>
  <si>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</si>
  <si>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</si>
  <si>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</si>
  <si>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</si>
  <si>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</si>
  <si>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</si>
  <si>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</si>
  <si>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</si>
  <si>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</si>
  <si>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</si>
  <si>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</si>
  <si>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</si>
  <si>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</si>
  <si>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</si>
  <si>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</si>
  <si>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</si>
  <si>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</si>
  <si>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</si>
  <si>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</si>
  <si>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</si>
  <si>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</si>
  <si>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</si>
  <si>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</si>
  <si>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</si>
  <si>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</si>
  <si>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</si>
  <si>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</si>
  <si>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</si>
  <si>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</si>
  <si>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</si>
  <si>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</si>
  <si>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</si>
  <si>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</si>
  <si>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</si>
  <si>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</si>
  <si>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</si>
  <si>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</si>
  <si>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</si>
  <si>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</si>
  <si>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</si>
  <si>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</si>
  <si>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</si>
  <si>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</si>
  <si>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</si>
  <si>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</si>
  <si>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</si>
  <si>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</si>
  <si>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</si>
  <si>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</si>
  <si>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</si>
  <si>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</si>
  <si>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</si>
  <si>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</si>
  <si>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</si>
  <si>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</si>
  <si>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</si>
  <si>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</si>
  <si>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</si>
  <si>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</si>
  <si>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</si>
  <si>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</si>
  <si>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</si>
  <si>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</si>
  <si>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</si>
  <si>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</si>
  <si>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</si>
  <si>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</si>
  <si>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</si>
  <si>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</si>
  <si>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</si>
  <si>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</si>
  <si>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</si>
  <si>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</si>
  <si>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</si>
  <si>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</si>
  <si>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</si>
  <si>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</si>
  <si>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</si>
  <si>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</si>
  <si>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</si>
  <si>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</si>
  <si>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</si>
  <si>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</si>
  <si>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</si>
  <si>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</si>
  <si>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</si>
  <si>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</si>
  <si>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</si>
  <si>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</si>
  <si>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</si>
  <si>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</si>
  <si>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</si>
  <si>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</si>
  <si>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</si>
  <si>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</si>
  <si>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</si>
  <si>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</si>
  <si>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</si>
  <si>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</si>
  <si>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</si>
  <si>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</si>
  <si>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</si>
  <si>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</si>
  <si>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</si>
  <si>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</si>
  <si>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</si>
  <si>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</si>
  <si>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</si>
  <si>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</si>
  <si>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</si>
  <si>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</si>
  <si>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</si>
  <si>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</si>
  <si>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</si>
  <si>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</si>
  <si>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</si>
  <si>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</si>
  <si>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</si>
  <si>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</si>
  <si>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</si>
  <si>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</si>
  <si>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</si>
  <si>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</si>
  <si>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</si>
  <si>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</si>
  <si>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</si>
  <si>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</si>
  <si>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</si>
  <si>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</si>
  <si>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</si>
  <si>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</si>
  <si>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</si>
  <si>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</si>
  <si>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</si>
  <si>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</si>
  <si>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</si>
  <si>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</si>
  <si>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</si>
  <si>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</si>
  <si>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</si>
  <si>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</si>
  <si>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</si>
  <si>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</si>
  <si>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</si>
  <si>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</si>
  <si>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</si>
  <si>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</si>
  <si>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</si>
  <si>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</si>
  <si>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</si>
  <si>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</si>
  <si>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</si>
  <si>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</si>
  <si>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</si>
  <si>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</si>
  <si>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</si>
  <si>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</si>
  <si>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</si>
  <si>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</si>
  <si>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</si>
  <si>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</si>
  <si>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</si>
  <si>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</si>
  <si>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</si>
  <si>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</si>
  <si>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</si>
  <si>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</si>
  <si>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</si>
  <si>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</si>
  <si>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</si>
  <si>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</si>
  <si>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</si>
  <si>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</si>
  <si>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</si>
  <si>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</si>
  <si>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</si>
  <si>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</si>
  <si>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</si>
  <si>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</si>
  <si>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</si>
  <si>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</si>
  <si>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</si>
  <si>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</si>
  <si>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</si>
  <si>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</si>
  <si>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</si>
  <si>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</si>
  <si>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</si>
  <si>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</si>
  <si>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</si>
  <si>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</si>
  <si>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</si>
  <si>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</si>
  <si>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</si>
  <si>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</si>
  <si>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</si>
  <si>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</si>
  <si>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</si>
  <si>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</si>
  <si>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</si>
  <si>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</si>
  <si>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</si>
  <si>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</si>
  <si>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</si>
  <si>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</si>
  <si>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</si>
  <si>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</si>
  <si>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</si>
  <si>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</si>
  <si>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</si>
  <si>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</si>
  <si>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</si>
  <si>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</si>
  <si>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</si>
  <si>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</si>
  <si>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</si>
  <si>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</si>
  <si>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</si>
  <si>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</si>
  <si>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</si>
  <si>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</si>
  <si>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</si>
  <si>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</si>
  <si>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</si>
  <si>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</si>
  <si>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</si>
  <si>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</si>
  <si>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</si>
  <si>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</si>
  <si>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</si>
  <si>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</si>
  <si>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</si>
  <si>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</si>
  <si>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</si>
  <si>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</si>
  <si>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</si>
  <si>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</si>
  <si>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</si>
  <si>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</si>
  <si>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</si>
  <si>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</si>
  <si>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</si>
  <si>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</si>
  <si>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</si>
  <si>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</si>
  <si>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</si>
  <si>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</si>
  <si>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</si>
  <si>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</si>
  <si>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</si>
  <si>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</si>
  <si>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</si>
  <si>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</si>
  <si>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</si>
  <si>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</si>
  <si>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</si>
  <si>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</si>
  <si>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</si>
  <si>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</si>
  <si>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</si>
  <si>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</si>
  <si>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</si>
  <si>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</si>
  <si>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</si>
  <si>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</si>
  <si>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</si>
  <si>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</si>
  <si>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</si>
  <si>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</si>
  <si>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</si>
  <si>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</si>
  <si>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</si>
  <si>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</si>
  <si>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</si>
  <si>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</si>
  <si>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</si>
  <si>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</si>
  <si>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</si>
  <si>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</si>
  <si>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</si>
  <si>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</si>
  <si>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</si>
  <si>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</si>
  <si>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</si>
  <si>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</si>
  <si>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</si>
  <si>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</si>
  <si>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</si>
  <si>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</si>
  <si>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</si>
  <si>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</si>
  <si>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</si>
  <si>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</si>
  <si>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</si>
  <si>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</si>
  <si>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</si>
  <si>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</si>
  <si>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</si>
  <si>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</si>
  <si>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</si>
  <si>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</si>
  <si>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</si>
  <si>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</si>
  <si>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</si>
  <si>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</si>
  <si>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</si>
  <si>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</si>
  <si>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</si>
  <si>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</si>
  <si>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</si>
  <si>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</si>
  <si>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</si>
  <si>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</si>
  <si>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</si>
  <si>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</si>
  <si>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</si>
  <si>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</si>
  <si>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</si>
  <si>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</si>
  <si>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</si>
  <si>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</si>
  <si>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</si>
  <si>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</si>
  <si>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</si>
  <si>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</si>
  <si>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</si>
  <si>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</si>
  <si>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</si>
  <si>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</si>
  <si>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</si>
  <si>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</si>
  <si>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</si>
  <si>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</si>
  <si>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</si>
  <si>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</si>
  <si>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</si>
  <si>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</si>
  <si>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</si>
  <si>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</si>
  <si>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</si>
  <si>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</si>
  <si>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</si>
  <si>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</si>
  <si>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</si>
  <si>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</si>
  <si>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</si>
  <si>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</si>
  <si>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</si>
  <si>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</si>
  <si>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</si>
  <si>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</si>
  <si>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</si>
  <si>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</si>
  <si>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</si>
  <si>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</si>
  <si>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</si>
  <si>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</si>
  <si>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</si>
  <si>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</si>
  <si>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</si>
  <si>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</si>
  <si>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</si>
  <si>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</si>
  <si>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</si>
  <si>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</si>
  <si>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</si>
  <si>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</si>
  <si>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</si>
  <si>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</si>
  <si>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</si>
  <si>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</si>
  <si>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</si>
  <si>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</si>
  <si>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</si>
  <si>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</si>
  <si>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</si>
  <si>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</si>
  <si>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</si>
  <si>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</si>
  <si>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</si>
  <si>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</si>
  <si>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</si>
  <si>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</si>
  <si>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</si>
  <si>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</si>
  <si>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</si>
  <si>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</si>
  <si>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</si>
  <si>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</si>
  <si>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</si>
  <si>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</si>
  <si>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</si>
  <si>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</si>
  <si>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</si>
  <si>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</si>
  <si>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</si>
  <si>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</si>
  <si>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</si>
  <si>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</si>
  <si>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</si>
  <si>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</si>
  <si>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</si>
  <si>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</si>
  <si>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</si>
  <si>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</si>
  <si>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</si>
  <si>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</si>
  <si>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</si>
  <si>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</si>
  <si>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</si>
  <si>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</si>
  <si>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</si>
  <si>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</si>
  <si>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</si>
  <si>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</si>
  <si>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</si>
  <si>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</si>
  <si>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</si>
  <si>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</si>
  <si>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</si>
  <si>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</si>
  <si>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</si>
  <si>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</si>
  <si>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</si>
  <si>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</si>
  <si>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</si>
  <si>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</si>
  <si>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</si>
  <si>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</si>
  <si>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</si>
  <si>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</si>
  <si>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</si>
  <si>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</si>
  <si>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</si>
  <si>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</si>
  <si>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</si>
  <si>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</si>
  <si>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</si>
  <si>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</si>
  <si>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</si>
  <si>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</si>
  <si>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</si>
  <si>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</si>
  <si>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</si>
  <si>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</si>
  <si>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</si>
  <si>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</si>
  <si>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</si>
  <si>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</si>
  <si>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</si>
  <si>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</si>
  <si>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</si>
  <si>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</si>
  <si>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</si>
  <si>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</si>
  <si>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</si>
  <si>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</si>
  <si>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</si>
  <si>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</si>
  <si>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</si>
  <si>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</si>
  <si>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</si>
  <si>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</si>
  <si>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</si>
  <si>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</si>
  <si>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</si>
  <si>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</si>
  <si>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</si>
  <si>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</si>
  <si>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</si>
  <si>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</si>
  <si>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</si>
  <si>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</si>
  <si>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</si>
  <si>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</si>
  <si>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</si>
  <si>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</si>
  <si>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</si>
  <si>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</si>
  <si>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</si>
  <si>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</si>
  <si>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</si>
  <si>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</si>
  <si>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</si>
  <si>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</si>
  <si>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</si>
  <si>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</si>
  <si>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</si>
  <si>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</si>
  <si>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</si>
  <si>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</si>
  <si>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</si>
  <si>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</si>
  <si>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</si>
  <si>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</si>
  <si>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</si>
  <si>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</si>
  <si>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</si>
  <si>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</si>
  <si>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</si>
  <si>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</si>
  <si>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</si>
  <si>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</si>
  <si>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</si>
  <si>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</si>
  <si>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</si>
  <si>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</si>
  <si>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</si>
  <si>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</si>
  <si>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</si>
  <si>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</si>
  <si>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</si>
  <si>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</si>
  <si>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</si>
  <si>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</si>
  <si>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</si>
  <si>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</si>
  <si>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</si>
  <si>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</si>
  <si>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</si>
  <si>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</si>
  <si>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</si>
  <si>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</si>
  <si>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</si>
  <si>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</si>
  <si>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</si>
  <si>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</si>
  <si>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</si>
  <si>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</si>
  <si>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</si>
  <si>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</si>
  <si>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</si>
  <si>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</si>
  <si>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</si>
  <si>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</si>
  <si>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</si>
  <si>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</si>
  <si>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</si>
  <si>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</si>
  <si>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</si>
  <si>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</si>
  <si>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</si>
  <si>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</si>
  <si>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</si>
  <si>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</si>
  <si>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</si>
  <si>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</si>
  <si>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</si>
  <si>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</si>
  <si>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</si>
  <si>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</si>
  <si>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</si>
  <si>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</si>
  <si>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</si>
  <si>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</si>
  <si>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</si>
  <si>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</si>
  <si>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</si>
  <si>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</si>
  <si>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</si>
  <si>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</si>
  <si>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</si>
  <si>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</si>
  <si>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</si>
  <si>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</si>
  <si>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</si>
  <si>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</si>
  <si>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</si>
  <si>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</si>
  <si>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</si>
  <si>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</si>
  <si>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</si>
  <si>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</si>
  <si>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</si>
  <si>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</si>
  <si>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</si>
  <si>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</si>
  <si>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</si>
  <si>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</si>
  <si>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</si>
  <si>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</si>
  <si>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</si>
  <si>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</si>
  <si>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</si>
  <si>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</si>
  <si>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</si>
  <si>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</si>
  <si>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</si>
  <si>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</si>
  <si>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</si>
  <si>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</si>
  <si>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</si>
  <si>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</si>
  <si>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</si>
  <si>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</si>
  <si>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</si>
  <si>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</si>
  <si>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</si>
  <si>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</si>
  <si>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</si>
  <si>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</si>
  <si>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</si>
  <si>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</si>
  <si>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</si>
  <si>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</si>
  <si>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</si>
  <si>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</si>
  <si>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</si>
  <si>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</si>
  <si>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</si>
  <si>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</si>
  <si>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</si>
  <si>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</si>
  <si>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</si>
  <si>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</si>
  <si>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</si>
  <si>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</si>
  <si>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</si>
  <si>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</si>
  <si>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</si>
  <si>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</si>
  <si>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</si>
  <si>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</si>
  <si>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</si>
  <si>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</si>
  <si>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</si>
  <si>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</si>
  <si>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</si>
  <si>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</si>
  <si>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</si>
  <si>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</si>
  <si>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</si>
  <si>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</si>
  <si>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</si>
  <si>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</si>
  <si>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</si>
  <si>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</si>
  <si>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</si>
  <si>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</si>
  <si>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</si>
  <si>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</si>
  <si>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</si>
  <si>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</si>
  <si>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</si>
  <si>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</si>
  <si>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</si>
  <si>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</si>
  <si>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</si>
  <si>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</si>
  <si>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</si>
  <si>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</si>
  <si>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</si>
  <si>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</si>
  <si>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</si>
  <si>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</si>
  <si>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</si>
  <si>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</si>
  <si>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</si>
  <si>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</si>
  <si>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</si>
  <si>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</si>
  <si>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</si>
  <si>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</si>
  <si>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</si>
  <si>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</si>
  <si>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</si>
  <si>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</si>
  <si>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</si>
  <si>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</si>
  <si>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</si>
  <si>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</si>
  <si>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</si>
  <si>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</si>
  <si>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</si>
  <si>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</si>
  <si>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</si>
  <si>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</si>
  <si>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</si>
  <si>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</si>
  <si>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</si>
  <si>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</si>
  <si>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</si>
  <si>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</si>
  <si>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</si>
  <si>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</si>
  <si>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</si>
  <si>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</si>
  <si>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</si>
  <si>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</si>
  <si>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</si>
  <si>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</si>
  <si>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</si>
  <si>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</si>
  <si>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</si>
  <si>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</si>
  <si>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</si>
  <si>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</si>
  <si>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</si>
  <si>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</si>
  <si>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</si>
  <si>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</si>
  <si>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</si>
  <si>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</si>
  <si>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</si>
  <si>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</si>
  <si>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</si>
  <si>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</si>
  <si>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</si>
  <si>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</si>
  <si>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</si>
  <si>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</si>
  <si>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</si>
  <si>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</si>
  <si>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</si>
  <si>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</si>
  <si>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</si>
  <si>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</si>
  <si>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</si>
  <si>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</si>
  <si>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</si>
  <si>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</si>
  <si>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</si>
  <si>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</si>
  <si>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</si>
  <si>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</si>
  <si>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</si>
  <si>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</si>
  <si>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</si>
  <si>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</si>
  <si>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</si>
  <si>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</si>
  <si>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</si>
  <si>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</si>
  <si>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</si>
  <si>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</si>
  <si>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</si>
  <si>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</si>
  <si>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</si>
  <si>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</si>
  <si>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</si>
  <si>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</si>
  <si>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</si>
  <si>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</si>
  <si>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</si>
  <si>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</si>
  <si>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</si>
  <si>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</si>
  <si>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</si>
  <si>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</si>
  <si>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</si>
  <si>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</si>
  <si>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</si>
  <si>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</si>
  <si>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</si>
  <si>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</si>
  <si>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</si>
  <si>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</si>
  <si>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</si>
  <si>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</si>
  <si>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</si>
  <si>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</si>
  <si>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</si>
  <si>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</si>
  <si>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</si>
  <si>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</si>
  <si>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</si>
  <si>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</si>
  <si>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</si>
  <si>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</si>
  <si>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</si>
  <si>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</si>
  <si>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</si>
  <si>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</si>
  <si>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</si>
  <si>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</si>
  <si>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</si>
  <si>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</si>
  <si>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</si>
  <si>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</si>
  <si>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</si>
  <si>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</si>
  <si>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</si>
  <si>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</si>
  <si>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</si>
  <si>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</si>
  <si>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</si>
  <si>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</si>
  <si>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</si>
  <si>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</si>
  <si>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</si>
  <si>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</si>
  <si>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</si>
  <si>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</si>
  <si>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</si>
  <si>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</si>
  <si>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</si>
  <si>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</si>
  <si>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</si>
  <si>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</si>
  <si>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</si>
  <si>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</si>
  <si>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</si>
  <si>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</si>
  <si>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</si>
  <si>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</si>
  <si>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</si>
  <si>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</si>
  <si>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</si>
  <si>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</si>
  <si>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</si>
  <si>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</si>
  <si>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</si>
  <si>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</si>
  <si>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</si>
  <si>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</si>
  <si>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</si>
  <si>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</si>
  <si>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</si>
  <si>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</si>
  <si>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</si>
  <si>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</si>
  <si>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</si>
  <si>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</si>
  <si>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</si>
  <si>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</si>
  <si>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</si>
  <si>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</si>
  <si>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</si>
  <si>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</si>
  <si>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</si>
  <si>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</si>
  <si>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</si>
  <si>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</si>
  <si>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</si>
  <si>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</si>
  <si>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</si>
  <si>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</si>
  <si>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</si>
  <si>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</si>
  <si>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</si>
  <si>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</si>
  <si>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</si>
  <si>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</si>
  <si>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</si>
  <si>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</si>
  <si>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</si>
  <si>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</si>
  <si>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</si>
  <si>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</si>
  <si>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</si>
  <si>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</si>
  <si>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</si>
  <si>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</si>
  <si>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</si>
  <si>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</si>
  <si>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</si>
  <si>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</si>
  <si>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</si>
  <si>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</si>
  <si>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</si>
  <si>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</si>
  <si>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</si>
  <si>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</si>
  <si>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</si>
  <si>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</si>
  <si>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</si>
  <si>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</si>
  <si>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</si>
  <si>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</si>
  <si>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</si>
  <si>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</si>
  <si>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</si>
  <si>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</si>
  <si>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</si>
  <si>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</si>
  <si>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</si>
  <si>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</si>
  <si>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</si>
  <si>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</si>
  <si>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</si>
  <si>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</si>
  <si>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</si>
  <si>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</si>
  <si>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</si>
  <si>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</si>
  <si>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</si>
  <si>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</si>
  <si>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</si>
  <si>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</si>
  <si>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</si>
  <si>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</si>
  <si>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</si>
  <si>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</si>
  <si>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</si>
  <si>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</si>
  <si>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</si>
  <si>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</si>
  <si>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</si>
  <si>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</si>
  <si>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</si>
  <si>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</si>
  <si>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</si>
  <si>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</si>
  <si>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</si>
  <si>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</si>
  <si>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</si>
  <si>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</si>
  <si>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</si>
  <si>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</si>
  <si>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</si>
  <si>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</si>
  <si>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</si>
  <si>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</si>
  <si>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</si>
  <si>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</si>
  <si>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</si>
  <si>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</si>
  <si>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</si>
  <si>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</si>
  <si>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</si>
  <si>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</si>
  <si>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</si>
  <si>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</si>
  <si>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</si>
  <si>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</si>
  <si>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</si>
  <si>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</si>
  <si>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</si>
  <si>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</si>
  <si>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</si>
  <si>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</si>
  <si>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</si>
  <si>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</si>
  <si>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</si>
  <si>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</si>
  <si>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</si>
  <si>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</si>
  <si>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</si>
  <si>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</si>
  <si>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</si>
  <si>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</si>
  <si>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</si>
  <si>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</si>
  <si>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</si>
  <si>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</si>
  <si>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</si>
  <si>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</si>
  <si>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</si>
  <si>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</si>
  <si>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</si>
  <si>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</si>
  <si>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</si>
  <si>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</si>
  <si>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</si>
  <si>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</si>
  <si>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</si>
  <si>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</si>
  <si>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</si>
  <si>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</si>
  <si>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</si>
  <si>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</si>
  <si>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</si>
  <si>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</si>
  <si>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</si>
  <si>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</si>
  <si>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</si>
  <si>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</si>
  <si>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</si>
  <si>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</si>
  <si>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</si>
  <si>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</si>
  <si>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</si>
  <si>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</si>
  <si>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</si>
  <si>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</si>
  <si>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</si>
  <si>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</si>
  <si>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</si>
  <si>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</si>
  <si>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</si>
  <si>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</si>
  <si>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</si>
  <si>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</si>
  <si>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</si>
  <si>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</si>
  <si>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</si>
  <si>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</si>
  <si>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</si>
  <si>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</si>
  <si>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</si>
  <si>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</si>
  <si>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</si>
  <si>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</si>
  <si>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</si>
  <si>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</si>
  <si>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</si>
  <si>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</si>
  <si>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</si>
  <si>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</si>
  <si>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</si>
  <si>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</si>
  <si>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</si>
  <si>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</si>
  <si>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</si>
  <si>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</si>
  <si>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</si>
  <si>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</si>
  <si>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</si>
  <si>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</si>
  <si>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</si>
  <si>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</si>
  <si>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</si>
  <si>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</si>
  <si>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</si>
  <si>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</si>
  <si>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</si>
  <si>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</si>
  <si>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</si>
  <si>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</si>
  <si>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</si>
  <si>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</si>
  <si>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</si>
  <si>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</si>
  <si>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</si>
  <si>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</si>
  <si>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</si>
  <si>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</si>
  <si>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</si>
  <si>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</si>
  <si>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</si>
  <si>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</si>
  <si>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</si>
  <si>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</si>
  <si>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</si>
  <si>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</si>
  <si>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</si>
  <si>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</si>
  <si>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</si>
  <si>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</si>
  <si>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</si>
  <si>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</si>
  <si>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</si>
  <si>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</si>
  <si>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</si>
  <si>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</si>
  <si>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</si>
  <si>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</si>
  <si>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</si>
  <si>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</si>
  <si>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</si>
  <si>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</si>
  <si>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</si>
  <si>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</si>
  <si>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</si>
  <si>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</si>
  <si>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</si>
  <si>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</si>
  <si>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</si>
  <si>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</si>
  <si>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</si>
  <si>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</si>
  <si>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</si>
  <si>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</si>
  <si>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</si>
  <si>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</si>
  <si>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</si>
  <si>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</si>
  <si>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</si>
  <si>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</si>
  <si>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</si>
  <si>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</si>
  <si>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</si>
  <si>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</si>
  <si>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</si>
  <si>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</si>
  <si>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</si>
  <si>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</si>
  <si>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</si>
  <si>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</si>
  <si>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</si>
  <si>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</si>
  <si>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</si>
  <si>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</si>
  <si>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</si>
  <si>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</si>
  <si>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</si>
  <si>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</si>
  <si>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</si>
  <si>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</si>
  <si>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</si>
  <si>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</si>
  <si>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</si>
  <si>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</si>
  <si>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</si>
  <si>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</si>
  <si>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</si>
  <si>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</si>
  <si>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</si>
  <si>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</si>
  <si>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</si>
  <si>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</si>
  <si>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</si>
  <si>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</si>
  <si>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</si>
  <si>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</si>
  <si>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</si>
  <si>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</si>
  <si>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</si>
  <si>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</si>
  <si>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</si>
  <si>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</si>
  <si>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</si>
  <si>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</si>
  <si>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</si>
  <si>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</si>
  <si>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</si>
  <si>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</si>
  <si>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</si>
  <si>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</si>
  <si>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</si>
  <si>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</si>
  <si>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</si>
  <si>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</si>
  <si>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</si>
  <si>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</si>
  <si>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</si>
  <si>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</si>
  <si>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</si>
  <si>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</si>
  <si>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</si>
  <si>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</si>
  <si>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</si>
  <si>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</si>
  <si>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</si>
  <si>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</si>
  <si>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</si>
  <si>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</si>
  <si>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</si>
  <si>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</si>
  <si>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</si>
  <si>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</si>
  <si>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</si>
  <si>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</si>
  <si>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</si>
  <si>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</si>
  <si>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</si>
  <si>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</si>
  <si>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</si>
  <si>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</si>
  <si>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</si>
  <si>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</si>
  <si>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</si>
  <si>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</si>
  <si>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</si>
  <si>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</si>
  <si>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</si>
  <si>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</si>
  <si>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</si>
  <si>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</si>
  <si>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</si>
  <si>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</si>
  <si>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</si>
  <si>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</si>
  <si>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</si>
  <si>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</si>
  <si>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</si>
  <si>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</si>
  <si>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</si>
  <si>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</si>
  <si>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</si>
  <si>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</si>
  <si>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</si>
  <si>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</si>
  <si>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</si>
  <si>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</si>
  <si>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</si>
  <si>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</si>
  <si>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</si>
  <si>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</si>
  <si>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</si>
  <si>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</si>
  <si>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</si>
  <si>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</si>
  <si>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</si>
  <si>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</si>
  <si>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</si>
  <si>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</si>
  <si>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</si>
  <si>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</si>
  <si>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</si>
  <si>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</si>
  <si>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</si>
  <si>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</si>
  <si>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</si>
  <si>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</si>
  <si>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</si>
  <si>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</si>
  <si>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</si>
  <si>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</si>
  <si>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</si>
  <si>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</si>
  <si>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</si>
  <si>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</si>
  <si>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</si>
  <si>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</si>
  <si>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</si>
  <si>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</si>
  <si>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</si>
  <si>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</si>
  <si>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</si>
  <si>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</si>
  <si>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</si>
  <si>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</si>
  <si>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</si>
  <si>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</si>
  <si>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</si>
  <si>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</si>
  <si>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</si>
  <si>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</si>
  <si>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</si>
  <si>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</si>
  <si>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</si>
  <si>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</si>
  <si>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</si>
  <si>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</si>
  <si>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</si>
  <si>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</si>
  <si>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</si>
  <si>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</si>
  <si>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</si>
  <si>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</si>
  <si>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</si>
  <si>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</si>
  <si>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</si>
  <si>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</si>
  <si>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</si>
  <si>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</si>
  <si>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</si>
  <si>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</si>
  <si>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</si>
  <si>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</si>
  <si>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</si>
  <si>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</si>
  <si>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</si>
  <si>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</si>
  <si>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</si>
  <si>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</si>
  <si>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</si>
  <si>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</si>
  <si>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</si>
  <si>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</si>
  <si>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</si>
  <si>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</si>
  <si>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</si>
  <si>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</si>
  <si>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</si>
  <si>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</si>
  <si>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</si>
  <si>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</si>
  <si>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</si>
  <si>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</si>
  <si>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</si>
  <si>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</si>
  <si>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</si>
  <si>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</si>
  <si>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</si>
  <si>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</si>
  <si>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</si>
  <si>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</si>
  <si>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</si>
  <si>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</si>
  <si>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</si>
  <si>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</si>
  <si>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</si>
  <si>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</si>
  <si>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</si>
  <si>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</si>
  <si>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</si>
  <si>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</si>
  <si>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</si>
  <si>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</si>
  <si>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</si>
  <si>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</si>
  <si>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</si>
  <si>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</si>
  <si>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</si>
  <si>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</si>
  <si>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</si>
  <si>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</si>
  <si>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</si>
  <si>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</si>
  <si>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</si>
  <si>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</si>
  <si>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</si>
  <si>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</si>
  <si>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</si>
  <si>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</si>
  <si>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</si>
  <si>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</si>
  <si>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</si>
  <si>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</si>
  <si>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</si>
  <si>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</si>
  <si>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</si>
  <si>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</si>
  <si>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</si>
  <si>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</si>
  <si>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</si>
  <si>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</si>
  <si>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</si>
  <si>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</si>
  <si>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</si>
  <si>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</si>
  <si>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</si>
  <si>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</si>
  <si>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</si>
  <si>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</si>
  <si>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</si>
  <si>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</si>
  <si>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</si>
  <si>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</si>
  <si>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</si>
  <si>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</si>
  <si>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</si>
  <si>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</si>
  <si>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</si>
  <si>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</si>
  <si>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</si>
  <si>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</si>
  <si>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</si>
  <si>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</si>
  <si>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</si>
  <si>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</si>
  <si>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</si>
  <si>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</si>
  <si>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</si>
  <si>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</si>
  <si>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</si>
  <si>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</si>
  <si>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</si>
  <si>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</si>
  <si>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</si>
  <si>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</si>
  <si>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</si>
  <si>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</si>
  <si>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</si>
  <si>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</si>
  <si>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</si>
  <si>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</si>
  <si>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</si>
  <si>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</si>
  <si>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</si>
  <si>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</si>
  <si>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</si>
  <si>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</si>
  <si>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</si>
  <si>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</si>
  <si>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</si>
  <si>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</si>
  <si>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</si>
  <si>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</si>
  <si>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</si>
  <si>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</si>
  <si>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</si>
  <si>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</si>
  <si>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</si>
  <si>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</si>
  <si>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</si>
  <si>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</si>
  <si>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</si>
  <si>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</si>
  <si>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</si>
  <si>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</si>
  <si>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</si>
  <si>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</si>
  <si>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</si>
  <si>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</si>
  <si>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</si>
  <si>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</si>
  <si>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</si>
  <si>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</si>
  <si>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</si>
  <si>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</si>
  <si>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</si>
  <si>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</si>
  <si>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</si>
  <si>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</si>
  <si>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</si>
  <si>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</si>
  <si>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</si>
  <si>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</si>
  <si>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</si>
  <si>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</si>
  <si>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</si>
  <si>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</si>
  <si>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</si>
  <si>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</si>
  <si>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</si>
  <si>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</si>
  <si>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</si>
  <si>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</si>
  <si>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</si>
  <si>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</si>
  <si>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</si>
  <si>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</si>
  <si>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</si>
  <si>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</si>
  <si>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</si>
  <si>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</si>
  <si>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</si>
  <si>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</si>
  <si>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</si>
  <si>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</si>
  <si>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</si>
  <si>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</si>
  <si>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</si>
  <si>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</si>
  <si>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</si>
  <si>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</si>
  <si>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</si>
  <si>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</si>
  <si>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</si>
  <si>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</si>
  <si>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</si>
  <si>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</si>
  <si>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</si>
  <si>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</si>
  <si>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</si>
  <si>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</si>
  <si>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</si>
  <si>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</si>
  <si>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</si>
  <si>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</si>
  <si>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</si>
  <si>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</si>
  <si>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</si>
  <si>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</si>
  <si>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</si>
  <si>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</si>
  <si>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</si>
  <si>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</si>
  <si>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</si>
  <si>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</si>
  <si>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</si>
  <si>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</si>
  <si>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</si>
  <si>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</si>
  <si>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</si>
  <si>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</si>
  <si>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</si>
  <si>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</si>
  <si>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</si>
  <si>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</si>
  <si>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</si>
  <si>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</si>
  <si>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</si>
  <si>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</si>
  <si>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</si>
  <si>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</si>
  <si>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</si>
  <si>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</si>
  <si>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</si>
  <si>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</si>
  <si>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</si>
  <si>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</si>
  <si>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</si>
  <si>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</si>
  <si>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</si>
  <si>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</si>
  <si>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</si>
  <si>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</si>
  <si>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</si>
  <si>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</si>
  <si>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</si>
  <si>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</si>
  <si>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</si>
  <si>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</si>
  <si>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</si>
  <si>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</si>
  <si>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</si>
  <si>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</si>
  <si>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</si>
  <si>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</si>
  <si>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</si>
  <si>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</si>
  <si>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</si>
  <si>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</si>
  <si>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</si>
  <si>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</si>
  <si>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</si>
  <si>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</si>
  <si>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</si>
  <si>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</si>
  <si>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</si>
  <si>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</si>
  <si>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</si>
  <si>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</si>
  <si>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</si>
  <si>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</si>
  <si>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</si>
  <si>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</si>
  <si>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</si>
  <si>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</si>
  <si>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</si>
  <si>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</si>
  <si>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</si>
  <si>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</si>
  <si>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</si>
  <si>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</si>
  <si>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</si>
  <si>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</si>
  <si>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</si>
  <si>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</si>
  <si>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</si>
  <si>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</si>
  <si>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</si>
  <si>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</si>
  <si>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</si>
  <si>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</si>
  <si>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</si>
  <si>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</si>
  <si>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</si>
  <si>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</si>
  <si>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</si>
  <si>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</si>
  <si>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</si>
  <si>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</si>
  <si>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</si>
  <si>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</si>
  <si>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</si>
  <si>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</si>
  <si>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</si>
  <si>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</si>
  <si>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</si>
  <si>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</si>
  <si>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</si>
  <si>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</si>
  <si>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</si>
  <si>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</si>
  <si>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</si>
  <si>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</si>
  <si>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</si>
  <si>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</si>
  <si>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</si>
  <si>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</si>
  <si>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</si>
  <si>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</si>
  <si>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</si>
  <si>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</si>
  <si>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</si>
  <si>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</si>
  <si>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</si>
  <si>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</si>
  <si>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</si>
  <si>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</si>
  <si>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</si>
  <si>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</si>
  <si>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</si>
  <si>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</si>
  <si>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</si>
  <si>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</si>
  <si>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</si>
  <si>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</si>
  <si>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</si>
  <si>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</si>
  <si>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</si>
  <si>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</si>
  <si>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</si>
  <si>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</si>
  <si>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</si>
  <si>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</si>
  <si>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</si>
  <si>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</si>
  <si>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</si>
  <si>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</si>
  <si>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</si>
  <si>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</si>
  <si>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</si>
  <si>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</si>
  <si>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</si>
  <si>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</si>
  <si>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</si>
  <si>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</si>
  <si>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</si>
  <si>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</si>
  <si>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</si>
  <si>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</si>
  <si>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</si>
  <si>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</si>
  <si>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</si>
  <si>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</si>
  <si>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</si>
  <si>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</si>
  <si>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</si>
  <si>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</si>
  <si>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</si>
  <si>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</si>
  <si>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</si>
  <si>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</si>
  <si>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</si>
  <si>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</si>
  <si>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</si>
  <si>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</si>
  <si>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</si>
  <si>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</si>
  <si>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</si>
  <si>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</si>
  <si>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</si>
  <si>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</si>
  <si>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</si>
  <si>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</si>
  <si>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</si>
  <si>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</si>
  <si>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</si>
  <si>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</si>
  <si>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</si>
  <si>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</si>
  <si>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</si>
  <si>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</si>
  <si>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</si>
  <si>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</si>
  <si>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</si>
  <si>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</si>
  <si>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</si>
  <si>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</si>
  <si>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</si>
  <si>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</si>
  <si>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</si>
  <si>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</si>
  <si>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</si>
  <si>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</si>
  <si>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</si>
  <si>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</si>
  <si>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</si>
  <si>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</si>
  <si>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</si>
  <si>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</si>
  <si>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</si>
  <si>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</si>
  <si>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</si>
  <si>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</si>
  <si>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</si>
  <si>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</si>
  <si>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</si>
  <si>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</si>
  <si>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</si>
  <si>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</si>
  <si>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</si>
  <si>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</si>
  <si>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</si>
  <si>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</si>
  <si>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</si>
  <si>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</si>
  <si>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</si>
  <si>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</si>
  <si>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</si>
  <si>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</si>
  <si>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</si>
  <si>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</si>
  <si>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</si>
  <si>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</si>
  <si>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</si>
  <si>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</si>
  <si>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</si>
  <si>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</si>
  <si>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</si>
  <si>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</si>
  <si>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</si>
  <si>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</si>
  <si>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</si>
  <si>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</si>
  <si>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</si>
  <si>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</si>
  <si>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</si>
  <si>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</si>
  <si>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</si>
  <si>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</si>
  <si>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</si>
  <si>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</si>
  <si>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</si>
  <si>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</si>
  <si>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</si>
  <si>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</si>
  <si>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</si>
  <si>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</si>
  <si>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</si>
  <si>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</si>
  <si>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</si>
  <si>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</si>
  <si>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</si>
  <si>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</si>
  <si>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</si>
  <si>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</si>
  <si>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</si>
  <si>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</si>
  <si>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</si>
  <si>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</si>
  <si>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</si>
  <si>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</si>
  <si>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</si>
  <si>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</si>
  <si>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</si>
  <si>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</si>
  <si>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</si>
  <si>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</si>
  <si>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</si>
  <si>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</si>
  <si>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</si>
  <si>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</si>
  <si>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</si>
  <si>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</si>
  <si>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</si>
  <si>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</si>
  <si>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</si>
  <si>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</si>
  <si>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</si>
  <si>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</si>
  <si>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</si>
  <si>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</si>
  <si>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</si>
  <si>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</si>
  <si>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</si>
  <si>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</si>
  <si>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</si>
  <si>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</si>
  <si>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</si>
  <si>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</si>
  <si>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</si>
  <si>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</si>
  <si>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</si>
  <si>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</si>
  <si>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</si>
  <si>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</si>
  <si>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</si>
  <si>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</si>
  <si>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</si>
  <si>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</si>
  <si>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</si>
  <si>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</si>
  <si>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</si>
  <si>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</si>
  <si>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</si>
  <si>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</si>
  <si>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</si>
  <si>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</si>
  <si>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</si>
  <si>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</si>
  <si>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</si>
  <si>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</si>
  <si>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</si>
  <si>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</si>
  <si>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</si>
  <si>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</si>
  <si>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</si>
  <si>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</si>
  <si>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</si>
  <si>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</si>
  <si>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</si>
  <si>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</si>
  <si>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</si>
  <si>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</si>
  <si>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</si>
  <si>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</si>
  <si>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</si>
  <si>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</si>
  <si>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</si>
  <si>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</si>
  <si>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</si>
  <si>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</si>
  <si>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</si>
  <si>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</si>
  <si>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</si>
  <si>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</si>
  <si>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</si>
  <si>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</si>
  <si>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</si>
  <si>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</si>
  <si>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</si>
  <si>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</si>
  <si>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</si>
  <si>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</si>
  <si>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</si>
  <si>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</si>
  <si>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</si>
  <si>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</si>
  <si>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</si>
  <si>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</si>
  <si>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</si>
  <si>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</si>
  <si>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</si>
  <si>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</si>
  <si>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</si>
  <si>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</si>
  <si>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</si>
  <si>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</si>
  <si>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</si>
  <si>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</si>
  <si>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</si>
  <si>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</si>
  <si>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</si>
  <si>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</si>
  <si>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</si>
  <si>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</si>
  <si>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</si>
  <si>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</si>
  <si>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</si>
  <si>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</si>
  <si>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</si>
  <si>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</si>
  <si>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</si>
  <si>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</si>
  <si>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</si>
  <si>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</si>
  <si>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</si>
  <si>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</si>
  <si>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</si>
  <si>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</si>
  <si>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</si>
  <si>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</si>
  <si>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</si>
  <si>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</si>
  <si>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</si>
  <si>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</si>
  <si>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</si>
  <si>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</si>
  <si>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</si>
  <si>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</si>
  <si>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</si>
  <si>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</si>
  <si>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</si>
  <si>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</si>
  <si>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</si>
  <si>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</si>
  <si>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</si>
  <si>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</si>
  <si>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</si>
  <si>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</si>
  <si>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</si>
  <si>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</si>
  <si>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</si>
  <si>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</si>
  <si>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</si>
  <si>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</si>
  <si>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</si>
  <si>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</si>
  <si>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</si>
  <si>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</si>
  <si>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</si>
  <si>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</si>
  <si>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</si>
  <si>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</si>
  <si>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</si>
  <si>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</si>
  <si>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</si>
  <si>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</si>
  <si>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</si>
  <si>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</si>
  <si>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</si>
  <si>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</si>
  <si>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</si>
  <si>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</si>
  <si>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</si>
  <si>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</si>
  <si>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</si>
  <si>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</si>
  <si>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</si>
  <si>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</si>
  <si>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</si>
  <si>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</si>
  <si>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</si>
  <si>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</si>
  <si>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</si>
  <si>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</si>
  <si>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</si>
  <si>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</si>
  <si>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</si>
  <si>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</si>
  <si>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</si>
  <si>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</si>
  <si>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</si>
  <si>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</si>
  <si>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</si>
  <si>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</si>
  <si>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</si>
  <si>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</si>
  <si>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</si>
  <si>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</si>
  <si>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</si>
  <si>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</si>
  <si>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</si>
  <si>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</si>
  <si>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</si>
  <si>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</si>
  <si>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</si>
  <si>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</si>
  <si>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</si>
  <si>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</si>
  <si>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</si>
  <si>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</si>
  <si>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</si>
  <si>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</si>
  <si>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</si>
  <si>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</si>
  <si>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</si>
  <si>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</si>
  <si>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</si>
  <si>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</si>
  <si>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</si>
  <si>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</si>
  <si>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</si>
  <si>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</si>
  <si>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</si>
  <si>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</si>
  <si>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</si>
  <si>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</si>
  <si>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</si>
  <si>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</si>
  <si>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</si>
  <si>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</si>
  <si>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</si>
  <si>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</si>
  <si>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</si>
  <si>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</si>
  <si>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</si>
  <si>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</si>
  <si>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</si>
  <si>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</si>
  <si>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</si>
  <si>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</si>
  <si>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</si>
  <si>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</si>
  <si>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</si>
  <si>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</si>
  <si>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</si>
  <si>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</si>
  <si>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</si>
  <si>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</si>
  <si>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</si>
  <si>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</si>
  <si>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</si>
  <si>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</si>
  <si>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</si>
  <si>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</si>
  <si>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</si>
  <si>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</si>
  <si>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</si>
  <si>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</si>
  <si>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</si>
  <si>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</si>
  <si>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</si>
  <si>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</si>
  <si>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</si>
  <si>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</si>
  <si>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</si>
  <si>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</si>
  <si>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</si>
  <si>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</si>
  <si>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</si>
  <si>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</si>
  <si>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</si>
  <si>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</si>
  <si>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</si>
  <si>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</si>
  <si>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</si>
  <si>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</si>
  <si>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</si>
  <si>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</si>
  <si>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</si>
  <si>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</si>
  <si>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</si>
  <si>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</si>
  <si>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</si>
  <si>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</si>
  <si>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</si>
  <si>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</si>
  <si>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</si>
  <si>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</si>
  <si>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</si>
  <si>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</si>
  <si>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</si>
  <si>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</si>
  <si>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</si>
  <si>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</si>
  <si>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</si>
  <si>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</si>
  <si>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</si>
  <si>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</si>
  <si>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</si>
  <si>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</si>
  <si>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</si>
  <si>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</si>
  <si>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</si>
  <si>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</si>
  <si>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</si>
  <si>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</si>
  <si>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</si>
  <si>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</si>
  <si>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</si>
  <si>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</si>
  <si>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</si>
  <si>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</si>
  <si>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</si>
  <si>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</si>
  <si>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</si>
  <si>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</si>
  <si>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</si>
  <si>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</si>
  <si>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</si>
  <si>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</si>
  <si>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</si>
  <si>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</si>
  <si>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</si>
  <si>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</si>
  <si>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</si>
  <si>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</si>
  <si>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</si>
  <si>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</si>
  <si>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</si>
  <si>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</si>
  <si>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</si>
  <si>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</si>
  <si>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</si>
  <si>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</si>
  <si>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</si>
  <si>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</si>
  <si>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</si>
  <si>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</si>
  <si>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</si>
  <si>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</si>
  <si>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</si>
  <si>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</si>
  <si>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</si>
  <si>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</si>
  <si>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</si>
  <si>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</si>
  <si>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</si>
  <si>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</si>
  <si>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</si>
  <si>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</si>
  <si>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</si>
  <si>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</si>
  <si>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</si>
  <si>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</si>
  <si>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</si>
  <si>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</si>
  <si>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</si>
  <si>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</si>
  <si>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</si>
  <si>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</si>
  <si>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</si>
  <si>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</si>
  <si>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</si>
  <si>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</si>
  <si>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</si>
  <si>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</si>
  <si>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</si>
  <si>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</si>
  <si>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</si>
  <si>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</si>
  <si>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</si>
  <si>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</si>
  <si>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</si>
  <si>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</si>
  <si>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</si>
  <si>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</si>
  <si>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</si>
  <si>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</si>
  <si>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</si>
  <si>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</si>
  <si>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</si>
  <si>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</si>
  <si>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</si>
  <si>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</si>
  <si>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</si>
  <si>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</si>
  <si>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</si>
  <si>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</si>
  <si>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</si>
  <si>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</si>
  <si>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</si>
  <si>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</si>
  <si>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</si>
  <si>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</si>
  <si>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</si>
  <si>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</si>
  <si>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</si>
  <si>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</si>
  <si>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</si>
  <si>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</si>
  <si>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</si>
  <si>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</si>
  <si>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</si>
  <si>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</si>
  <si>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</si>
  <si>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</si>
  <si>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</si>
  <si>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</si>
  <si>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</si>
  <si>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</si>
  <si>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</si>
  <si>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</si>
  <si>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</si>
  <si>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</si>
  <si>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</si>
  <si>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</si>
  <si>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</si>
  <si>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</si>
  <si>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</si>
  <si>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</si>
  <si>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</si>
  <si>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</si>
  <si>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</si>
  <si>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</si>
  <si>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</si>
  <si>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</si>
  <si>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</si>
  <si>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</si>
  <si>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</si>
  <si>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</si>
  <si>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</si>
  <si>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</si>
  <si>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</si>
  <si>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</si>
  <si>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</si>
  <si>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</si>
  <si>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</si>
  <si>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</si>
  <si>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</si>
  <si>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</si>
  <si>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</si>
  <si>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</si>
  <si>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</si>
  <si>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</si>
  <si>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</si>
  <si>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</si>
  <si>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</si>
  <si>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</si>
  <si>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</si>
  <si>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</si>
  <si>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</si>
  <si>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</si>
  <si>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</si>
  <si>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</si>
  <si>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</si>
  <si>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</si>
  <si>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</si>
  <si>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</si>
  <si>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</si>
  <si>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</si>
  <si>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</si>
  <si>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</si>
  <si>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</si>
  <si>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</si>
  <si>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</si>
  <si>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</si>
  <si>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</si>
  <si>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</si>
  <si>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</si>
  <si>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</si>
  <si>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</si>
  <si>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</si>
  <si>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</si>
  <si>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</si>
  <si>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</si>
  <si>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</si>
  <si>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</si>
  <si>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</si>
  <si>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</si>
  <si>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</si>
  <si>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</si>
  <si>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</si>
  <si>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</si>
  <si>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</si>
  <si>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</si>
  <si>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</si>
  <si>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</si>
  <si>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</si>
  <si>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</si>
  <si>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</si>
  <si>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</si>
  <si>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</si>
  <si>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</si>
  <si>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</si>
  <si>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</si>
  <si>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</si>
  <si>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</si>
  <si>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</si>
  <si>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</si>
  <si>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</si>
  <si>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</si>
  <si>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</si>
  <si>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</si>
  <si>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</si>
  <si>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</si>
  <si>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</si>
  <si>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</si>
  <si>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</si>
  <si>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</si>
  <si>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</si>
  <si>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</si>
  <si>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</si>
  <si>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</si>
  <si>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</si>
  <si>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</si>
  <si>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</si>
  <si>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</si>
  <si>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</si>
  <si>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</si>
  <si>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</si>
  <si>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</si>
  <si>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</si>
  <si>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</si>
  <si>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</si>
  <si>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</si>
  <si>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</si>
  <si>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</si>
  <si>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</si>
  <si>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</si>
  <si>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</si>
  <si>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</si>
  <si>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</si>
  <si>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</si>
  <si>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</si>
  <si>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</si>
  <si>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</si>
  <si>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</si>
  <si>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</si>
  <si>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</si>
  <si>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</si>
  <si>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</si>
  <si>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</si>
  <si>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</si>
  <si>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</si>
  <si>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</si>
  <si>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</si>
  <si>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</si>
  <si>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</si>
  <si>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</si>
  <si>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</si>
  <si>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</si>
  <si>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</si>
  <si>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</si>
  <si>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</si>
  <si>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</si>
  <si>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</si>
  <si>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</si>
  <si>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</si>
  <si>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</si>
  <si>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</si>
  <si>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</si>
  <si>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</si>
  <si>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</si>
  <si>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</si>
  <si>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</si>
  <si>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</si>
  <si>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</si>
  <si>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</si>
  <si>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</si>
  <si>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</si>
  <si>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</si>
  <si>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</si>
  <si>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</si>
  <si>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</si>
  <si>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</si>
  <si>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</si>
  <si>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</si>
  <si>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</si>
  <si>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</si>
  <si>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</si>
  <si>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</si>
  <si>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</si>
  <si>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</si>
  <si>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</si>
  <si>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</si>
  <si>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</si>
  <si>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</si>
  <si>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</si>
  <si>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</si>
  <si>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</si>
  <si>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</si>
  <si>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</si>
  <si>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</si>
  <si>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</si>
  <si>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</si>
  <si>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</si>
  <si>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</si>
  <si>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</si>
  <si>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</si>
  <si>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</si>
  <si>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</si>
  <si>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</si>
  <si>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</si>
  <si>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</si>
  <si>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</si>
  <si>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</si>
  <si>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</si>
  <si>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</si>
  <si>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</si>
  <si>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</si>
  <si>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</si>
  <si>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</si>
  <si>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</si>
  <si>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</si>
  <si>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</si>
  <si>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</si>
  <si>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</si>
  <si>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</si>
  <si>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</si>
  <si>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</si>
  <si>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</si>
  <si>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</si>
  <si>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</si>
  <si>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</si>
  <si>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</si>
  <si>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</si>
  <si>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</si>
  <si>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</si>
  <si>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</si>
  <si>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</si>
  <si>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</si>
  <si>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</si>
  <si>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</si>
  <si>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</si>
  <si>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</si>
  <si>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</si>
  <si>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</si>
  <si>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</si>
  <si>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</si>
  <si>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</si>
  <si>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</si>
  <si>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</si>
  <si>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</si>
  <si>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</si>
  <si>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</si>
  <si>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</si>
  <si>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</si>
  <si>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</si>
  <si>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</si>
  <si>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</si>
  <si>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</si>
  <si>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</si>
  <si>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</si>
  <si>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</si>
  <si>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</si>
  <si>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</si>
  <si>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</si>
  <si>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</si>
  <si>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</si>
  <si>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</si>
  <si>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</si>
  <si>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</si>
  <si>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</si>
  <si>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</si>
  <si>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</si>
  <si>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</si>
  <si>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</si>
  <si>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</si>
  <si>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</si>
  <si>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</si>
  <si>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</si>
  <si>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</si>
  <si>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</si>
  <si>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</si>
  <si>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</si>
  <si>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</si>
  <si>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</si>
  <si>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</si>
  <si>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</si>
  <si>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</si>
  <si>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</si>
  <si>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</si>
  <si>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</si>
  <si>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</si>
  <si>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</si>
  <si>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</si>
  <si>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</si>
  <si>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</si>
  <si>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</si>
  <si>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</si>
  <si>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</si>
  <si>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</si>
  <si>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</si>
  <si>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</si>
  <si>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</si>
  <si>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</si>
  <si>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</si>
  <si>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</si>
  <si>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</si>
  <si>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</si>
  <si>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</si>
  <si>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</si>
  <si>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</si>
  <si>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</si>
  <si>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</si>
  <si>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</si>
  <si>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</si>
  <si>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</si>
  <si>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</si>
  <si>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</si>
  <si>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</si>
  <si>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</si>
  <si>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</si>
  <si>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</si>
  <si>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</si>
  <si>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</si>
  <si>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</si>
  <si>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</si>
  <si>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</si>
  <si>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</si>
  <si>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</si>
  <si>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</si>
  <si>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</si>
  <si>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</si>
  <si>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</si>
  <si>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</si>
  <si>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</si>
  <si>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</si>
  <si>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</si>
  <si>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</si>
  <si>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</si>
  <si>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</si>
  <si>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</si>
  <si>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</si>
  <si>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</si>
  <si>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</si>
  <si>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</si>
  <si>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</si>
  <si>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</si>
  <si>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</si>
  <si>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</si>
  <si>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</si>
  <si>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</si>
  <si>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</si>
  <si>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</si>
  <si>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</si>
  <si>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</si>
  <si>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</si>
  <si>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</si>
  <si>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</si>
  <si>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</si>
  <si>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</si>
  <si>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</si>
  <si>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</si>
  <si>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</si>
  <si>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</si>
  <si>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</si>
  <si>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</si>
  <si>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</si>
  <si>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</si>
  <si>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</si>
  <si>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</si>
  <si>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</si>
  <si>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</si>
  <si>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</si>
  <si>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</si>
  <si>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</si>
  <si>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</si>
  <si>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</si>
  <si>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</si>
  <si>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</si>
  <si>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</si>
  <si>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</si>
  <si>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</si>
  <si>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</si>
  <si>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</si>
  <si>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</si>
  <si>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</si>
  <si>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</si>
  <si>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</si>
  <si>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</si>
  <si>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</si>
  <si>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</si>
  <si>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</si>
  <si>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</si>
  <si>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</si>
  <si>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</si>
  <si>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</si>
  <si>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</si>
  <si>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</si>
  <si>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</si>
  <si>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</si>
  <si>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</si>
  <si>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</si>
  <si>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</si>
  <si>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</si>
  <si>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</si>
  <si>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</si>
  <si>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</si>
  <si>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</si>
  <si>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</si>
  <si>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</si>
  <si>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</si>
  <si>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</si>
  <si>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</si>
  <si>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</si>
  <si>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</si>
  <si>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</si>
  <si>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</si>
  <si>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</si>
  <si>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</si>
  <si>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</si>
  <si>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</si>
  <si>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</si>
  <si>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</si>
  <si>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</si>
  <si>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</si>
  <si>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</si>
  <si>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</si>
  <si>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</si>
  <si>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</si>
  <si>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</si>
  <si>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</si>
  <si>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</si>
  <si>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</si>
  <si>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</si>
  <si>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</si>
  <si>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</si>
  <si>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</si>
  <si>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</si>
  <si>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</si>
  <si>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</si>
  <si>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</si>
  <si>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</si>
  <si>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</si>
  <si>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</si>
  <si>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</si>
  <si>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</si>
  <si>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</si>
  <si>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</si>
  <si>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</si>
  <si>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</si>
  <si>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</si>
  <si>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</si>
  <si>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</si>
  <si>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</si>
  <si>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</si>
  <si>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</si>
  <si>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</si>
  <si>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</si>
  <si>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</si>
  <si>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</si>
  <si>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</si>
  <si>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</si>
  <si>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</si>
  <si>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</si>
  <si>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</si>
  <si>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</si>
  <si>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</si>
  <si>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</si>
  <si>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</si>
  <si>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</si>
  <si>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</si>
  <si>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</si>
  <si>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</si>
  <si>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</si>
  <si>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</si>
  <si>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</si>
  <si>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</si>
  <si>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</si>
  <si>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</si>
  <si>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</si>
  <si>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</si>
  <si>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</si>
  <si>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</si>
  <si>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</si>
  <si>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</si>
  <si>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</si>
  <si>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</si>
  <si>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</si>
  <si>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</si>
  <si>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</si>
  <si>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</si>
  <si>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</si>
  <si>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</si>
  <si>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</si>
  <si>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</si>
  <si>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</si>
  <si>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</si>
  <si>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</si>
  <si>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</si>
  <si>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</si>
  <si>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</si>
  <si>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</si>
  <si>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</si>
  <si>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</si>
  <si>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</si>
  <si>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</si>
  <si>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</si>
  <si>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</si>
  <si>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</si>
  <si>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</si>
  <si>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</si>
  <si>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</si>
  <si>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</si>
  <si>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</si>
  <si>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</si>
  <si>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</si>
  <si>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</si>
  <si>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</si>
  <si>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</si>
  <si>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</si>
  <si>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</si>
  <si>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</si>
  <si>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</si>
  <si>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</si>
  <si>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</si>
  <si>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</si>
  <si>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</si>
  <si>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</si>
  <si>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</si>
  <si>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</si>
  <si>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</si>
  <si>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</si>
  <si>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</si>
  <si>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</si>
  <si>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</si>
  <si>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</si>
  <si>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</si>
  <si>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</si>
  <si>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</si>
  <si>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</si>
  <si>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</si>
  <si>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</si>
  <si>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</si>
  <si>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</si>
  <si>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</si>
  <si>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</si>
  <si>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</si>
  <si>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</si>
  <si>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</si>
  <si>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</si>
  <si>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</si>
  <si>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</si>
  <si>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</si>
  <si>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</si>
  <si>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</si>
  <si>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</si>
  <si>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</si>
  <si>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</si>
  <si>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</si>
  <si>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</si>
  <si>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</si>
  <si>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</si>
  <si>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</si>
  <si>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</si>
  <si>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</si>
  <si>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</si>
  <si>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</si>
  <si>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</si>
  <si>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</si>
  <si>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</si>
  <si>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</si>
  <si>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</si>
  <si>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</si>
  <si>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</si>
  <si>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</si>
  <si>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</si>
  <si>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</si>
  <si>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</si>
  <si>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</si>
  <si>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</si>
  <si>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</si>
  <si>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</si>
  <si>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</si>
  <si>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</si>
  <si>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</si>
  <si>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</si>
  <si>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</si>
  <si>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</si>
  <si>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</si>
  <si>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</si>
  <si>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</si>
  <si>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</si>
  <si>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</si>
  <si>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</si>
  <si>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</si>
  <si>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</si>
  <si>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</si>
  <si>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</si>
  <si>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</si>
  <si>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</si>
  <si>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</si>
  <si>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</si>
  <si>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</si>
  <si>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</si>
  <si>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</si>
  <si>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</si>
  <si>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</si>
  <si>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</si>
  <si>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</si>
  <si>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</si>
  <si>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</si>
  <si>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</si>
  <si>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</si>
  <si>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</si>
  <si>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</si>
  <si>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</si>
  <si>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</si>
  <si>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</si>
  <si>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</si>
  <si>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</si>
  <si>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</si>
  <si>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</si>
  <si>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</si>
  <si>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</si>
  <si>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</si>
  <si>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</si>
  <si>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</si>
  <si>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</si>
  <si>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</si>
  <si>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</si>
  <si>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</si>
  <si>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</si>
  <si>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</si>
  <si>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</si>
  <si>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</si>
  <si>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</si>
  <si>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</si>
  <si>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</si>
  <si>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</si>
  <si>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</si>
  <si>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</si>
  <si>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</si>
  <si>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</si>
  <si>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</si>
  <si>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</si>
  <si>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</si>
  <si>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</si>
  <si>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</si>
  <si>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</si>
  <si>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</si>
  <si>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</si>
  <si>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</si>
  <si>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</si>
  <si>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</si>
  <si>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</si>
  <si>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</si>
  <si>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</si>
  <si>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</si>
  <si>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</si>
  <si>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</si>
  <si>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</si>
  <si>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</si>
  <si>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</si>
  <si>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</si>
  <si>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</si>
  <si>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</si>
  <si>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</si>
  <si>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</si>
  <si>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</si>
  <si>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</si>
  <si>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</si>
  <si>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</si>
  <si>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</si>
  <si>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</si>
  <si>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</si>
  <si>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</si>
  <si>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</si>
  <si>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</si>
  <si>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</si>
  <si>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</si>
  <si>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</si>
  <si>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</si>
  <si>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</si>
  <si>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</si>
  <si>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</si>
  <si>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</si>
  <si>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</si>
  <si>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</si>
  <si>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</si>
  <si>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</si>
  <si>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</si>
  <si>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</si>
  <si>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</si>
  <si>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</si>
  <si>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</si>
  <si>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</si>
  <si>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</si>
  <si>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</si>
  <si>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</si>
  <si>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</si>
  <si>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</si>
  <si>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</si>
  <si>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</si>
  <si>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</si>
  <si>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</si>
  <si>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</si>
  <si>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</si>
  <si>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</si>
  <si>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</si>
  <si>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</si>
  <si>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</si>
  <si>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</si>
  <si>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</si>
  <si>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</si>
  <si>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</si>
  <si>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</si>
  <si>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</si>
  <si>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</si>
  <si>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</si>
  <si>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</si>
  <si>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</si>
  <si>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</si>
  <si>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</si>
  <si>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</si>
  <si>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</si>
  <si>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</si>
  <si>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</si>
  <si>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</si>
  <si>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</si>
  <si>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</si>
  <si>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</si>
  <si>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</si>
  <si>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</si>
  <si>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</si>
  <si>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</si>
  <si>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</si>
  <si>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</si>
  <si>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</si>
  <si>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</si>
  <si>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</si>
  <si>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</si>
  <si>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</si>
  <si>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</si>
  <si>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</si>
  <si>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</si>
  <si>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</si>
  <si>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</si>
  <si>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</si>
  <si>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</si>
  <si>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</si>
  <si>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</si>
  <si>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</si>
  <si>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</si>
  <si>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</si>
  <si>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</si>
  <si>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</si>
  <si>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</si>
  <si>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</si>
  <si>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</si>
  <si>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</si>
  <si>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</si>
  <si>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</si>
  <si>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</si>
  <si>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</si>
  <si>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</si>
  <si>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</si>
  <si>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</si>
  <si>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</si>
  <si>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</si>
  <si>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</si>
  <si>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</si>
  <si>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</si>
  <si>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</si>
  <si>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</si>
  <si>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</si>
  <si>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</si>
  <si>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</si>
  <si>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</si>
  <si>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</si>
  <si>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</si>
  <si>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</si>
  <si>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</si>
  <si>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</si>
  <si>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</si>
  <si>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</si>
  <si>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</si>
  <si>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</si>
  <si>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</si>
  <si>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</si>
  <si>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</si>
  <si>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</si>
  <si>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</si>
  <si>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</si>
  <si>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</si>
  <si>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</si>
  <si>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</si>
  <si>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</si>
  <si>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</si>
  <si>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</si>
  <si>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</si>
  <si>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</si>
  <si>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</si>
  <si>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</si>
  <si>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</si>
  <si>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</si>
  <si>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</si>
  <si>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</si>
  <si>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</si>
  <si>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</si>
  <si>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</si>
  <si>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</si>
  <si>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</si>
  <si>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</si>
  <si>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</si>
  <si>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</si>
  <si>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</si>
  <si>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</si>
  <si>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</si>
  <si>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</si>
  <si>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</si>
  <si>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</si>
  <si>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</si>
  <si>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</si>
  <si>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</si>
  <si>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</si>
  <si>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</si>
  <si>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</si>
  <si>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</si>
  <si>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</si>
  <si>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</si>
  <si>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</si>
  <si>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</si>
  <si>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</si>
  <si>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</si>
  <si>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</si>
  <si>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</si>
  <si>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</si>
  <si>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</si>
  <si>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</si>
  <si>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</si>
  <si>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</si>
  <si>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</si>
  <si>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</si>
  <si>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</si>
  <si>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</si>
  <si>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</si>
  <si>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</si>
  <si>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</si>
  <si>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</si>
  <si>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</si>
  <si>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</si>
  <si>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</si>
  <si>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</si>
  <si>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</si>
  <si>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</si>
  <si>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</si>
  <si>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</si>
  <si>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</si>
  <si>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</si>
  <si>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</si>
  <si>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</si>
  <si>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</si>
  <si>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</si>
  <si>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</si>
  <si>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</si>
  <si>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</si>
  <si>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</si>
  <si>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</si>
  <si>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</si>
  <si>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</si>
  <si>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</si>
  <si>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</si>
  <si>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</si>
  <si>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</si>
  <si>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</si>
  <si>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</si>
  <si>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</si>
  <si>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</si>
  <si>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</si>
  <si>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</si>
  <si>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</si>
  <si>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</si>
  <si>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</si>
  <si>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</si>
  <si>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</si>
  <si>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</si>
  <si>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</si>
  <si>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</si>
  <si>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</si>
  <si>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</si>
  <si>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</si>
  <si>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</si>
  <si>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</si>
  <si>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</si>
  <si>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</si>
  <si>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</si>
  <si>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</si>
  <si>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</si>
  <si>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</si>
  <si>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</si>
  <si>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</si>
  <si>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</si>
  <si>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</si>
  <si>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</si>
  <si>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</si>
  <si>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</si>
  <si>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</si>
  <si>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</si>
  <si>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</si>
  <si>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</si>
  <si>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</si>
  <si>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</si>
  <si>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</si>
  <si>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</si>
  <si>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</si>
  <si>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</si>
  <si>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</si>
  <si>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</si>
  <si>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</si>
  <si>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</si>
  <si>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</si>
  <si>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</si>
  <si>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</si>
  <si>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</si>
  <si>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</si>
  <si>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</si>
  <si>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</si>
  <si>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</si>
  <si>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</si>
  <si>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</si>
  <si>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</si>
  <si>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</si>
  <si>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</si>
  <si>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</si>
  <si>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</si>
  <si>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</si>
  <si>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</si>
  <si>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</si>
  <si>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</si>
  <si>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</si>
  <si>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</si>
  <si>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</si>
  <si>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</si>
  <si>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</si>
  <si>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</si>
  <si>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</si>
  <si>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</si>
  <si>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</si>
  <si>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</si>
  <si>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</si>
  <si>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</si>
  <si>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</si>
  <si>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</si>
  <si>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</si>
  <si>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</si>
  <si>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</si>
  <si>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</si>
  <si>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</si>
  <si>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</si>
  <si>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</si>
  <si>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</si>
  <si>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</si>
  <si>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</si>
  <si>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</si>
  <si>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</si>
  <si>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</si>
  <si>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</si>
  <si>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</si>
  <si>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</si>
  <si>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</si>
  <si>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</si>
  <si>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</si>
  <si>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</si>
  <si>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</si>
  <si>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</si>
  <si>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</si>
  <si>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</si>
  <si>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</si>
  <si>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</si>
  <si>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</si>
  <si>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</si>
  <si>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</si>
  <si>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</si>
  <si>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</si>
  <si>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</si>
  <si>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</si>
  <si>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</si>
  <si>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</si>
  <si>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</si>
  <si>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</si>
  <si>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</si>
  <si>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</si>
  <si>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</si>
  <si>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</si>
  <si>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</si>
  <si>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</si>
  <si>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</si>
  <si>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</si>
  <si>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</si>
  <si>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</si>
  <si>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</si>
  <si>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</si>
  <si>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</si>
  <si>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</si>
  <si>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</si>
  <si>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</si>
  <si>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</si>
  <si>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</si>
  <si>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</si>
  <si>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</si>
  <si>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</si>
  <si>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</si>
  <si>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</si>
  <si>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</si>
  <si>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</si>
  <si>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</si>
  <si>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</si>
  <si>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</si>
  <si>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</si>
  <si>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</si>
  <si>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</si>
  <si>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</si>
  <si>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</si>
  <si>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</si>
  <si>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</si>
  <si>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</si>
  <si>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</si>
  <si>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</si>
  <si>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</si>
  <si>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</si>
  <si>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</si>
  <si>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</si>
  <si>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</si>
  <si>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</si>
  <si>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</si>
  <si>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</si>
  <si>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</si>
  <si>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</si>
  <si>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</si>
  <si>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</si>
  <si>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</si>
  <si>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</si>
  <si>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</si>
  <si>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</si>
  <si>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</si>
  <si>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</si>
  <si>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</si>
  <si>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</si>
  <si>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</si>
  <si>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</si>
  <si>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</si>
  <si>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</si>
  <si>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</si>
  <si>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</si>
  <si>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</si>
  <si>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</si>
  <si>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</si>
  <si>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</si>
  <si>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</si>
  <si>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</si>
  <si>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</si>
  <si>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</si>
  <si>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</si>
  <si>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</si>
  <si>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</si>
  <si>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</si>
  <si>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</si>
  <si>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</si>
  <si>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</si>
  <si>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</si>
  <si>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</si>
  <si>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</si>
  <si>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</si>
  <si>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</si>
  <si>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</si>
  <si>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</si>
  <si>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</si>
  <si>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</si>
  <si>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</si>
  <si>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</si>
  <si>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</si>
  <si>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</si>
  <si>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</si>
  <si>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</si>
  <si>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</si>
  <si>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</si>
  <si>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</si>
  <si>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</si>
  <si>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</si>
  <si>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</si>
  <si>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</si>
  <si>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</si>
  <si>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</si>
  <si>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</si>
  <si>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</si>
  <si>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</si>
  <si>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</si>
  <si>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</si>
  <si>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</si>
  <si>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</si>
  <si>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</si>
  <si>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</si>
  <si>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</si>
  <si>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</si>
  <si>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</si>
  <si>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</si>
  <si>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</si>
  <si>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</si>
  <si>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</si>
  <si>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</si>
  <si>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</si>
  <si>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</si>
  <si>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</si>
  <si>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</si>
  <si>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</si>
  <si>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</si>
  <si>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</si>
  <si>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</si>
  <si>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</si>
  <si>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</si>
  <si>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</si>
  <si>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</si>
  <si>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</si>
  <si>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</si>
  <si>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</si>
  <si>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</si>
  <si>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</si>
  <si>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</si>
  <si>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</si>
  <si>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</si>
  <si>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</si>
  <si>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</si>
  <si>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</si>
  <si>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</si>
  <si>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</si>
  <si>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</si>
  <si>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</si>
  <si>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</si>
  <si>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</si>
  <si>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</si>
  <si>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</si>
  <si>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</si>
  <si>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</si>
  <si>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</si>
  <si>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</si>
  <si>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</si>
  <si>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</si>
  <si>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</si>
  <si>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</si>
  <si>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</si>
  <si>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</si>
  <si>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</si>
  <si>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</si>
  <si>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</si>
  <si>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</si>
  <si>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</si>
  <si>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</si>
  <si>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</si>
  <si>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</si>
  <si>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</si>
  <si>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</si>
  <si>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</si>
  <si>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</si>
  <si>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</si>
  <si>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</si>
  <si>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</si>
  <si>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</si>
  <si>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</si>
  <si>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</si>
  <si>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</si>
  <si>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</si>
  <si>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</si>
  <si>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</si>
  <si>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</si>
  <si>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</si>
  <si>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</si>
  <si>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</si>
  <si>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</si>
  <si>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</si>
  <si>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</si>
  <si>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</si>
  <si>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</si>
  <si>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</si>
  <si>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</si>
  <si>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</si>
  <si>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</si>
  <si>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</si>
  <si>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</si>
  <si>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</si>
  <si>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</si>
  <si>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</si>
  <si>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</si>
  <si>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</si>
  <si>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</si>
  <si>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</si>
  <si>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</si>
  <si>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</si>
  <si>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</si>
  <si>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</si>
  <si>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</si>
  <si>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</si>
  <si>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</si>
  <si>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</si>
  <si>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</si>
  <si>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</si>
  <si>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</si>
  <si>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</si>
  <si>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</si>
  <si>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</si>
  <si>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</si>
  <si>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</si>
  <si>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</si>
  <si>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</si>
  <si>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</si>
  <si>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</si>
  <si>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</si>
  <si>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</si>
  <si>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</si>
  <si>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</si>
  <si>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</si>
  <si>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</si>
  <si>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</si>
  <si>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</si>
  <si>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</si>
  <si>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</si>
  <si>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</si>
  <si>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</si>
  <si>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</si>
  <si>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</si>
  <si>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</si>
  <si>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</si>
  <si>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</si>
  <si>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</si>
  <si>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</si>
  <si>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</si>
  <si>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</si>
  <si>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</si>
  <si>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</si>
  <si>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</si>
  <si>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</si>
  <si>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</si>
  <si>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</si>
  <si>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</si>
  <si>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</si>
  <si>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</si>
  <si>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</si>
  <si>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</si>
  <si>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</si>
  <si>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</si>
  <si>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</si>
  <si>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</si>
  <si>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</si>
  <si>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</si>
  <si>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</si>
  <si>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</si>
  <si>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</si>
  <si>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</si>
  <si>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</si>
  <si>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</si>
  <si>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</si>
  <si>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</si>
  <si>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</si>
  <si>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</si>
  <si>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</si>
  <si>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</si>
  <si>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</si>
  <si>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</si>
  <si>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</si>
  <si>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</si>
  <si>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</si>
  <si>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</si>
  <si>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</si>
  <si>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</si>
  <si>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</si>
  <si>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</si>
  <si>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</si>
  <si>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</si>
  <si>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</si>
  <si>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</si>
  <si>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</si>
  <si>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</si>
  <si>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</si>
  <si>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</si>
  <si>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</si>
  <si>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</si>
  <si>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</si>
  <si>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</si>
  <si>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</si>
  <si>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</si>
  <si>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</si>
  <si>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</si>
  <si>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</si>
  <si>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</si>
  <si>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</si>
  <si>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</si>
  <si>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</si>
  <si>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</si>
  <si>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</si>
  <si>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</si>
  <si>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</si>
  <si>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</si>
  <si>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</si>
  <si>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</si>
  <si>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</si>
  <si>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</si>
  <si>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</si>
  <si>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</si>
  <si>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</si>
  <si>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</si>
  <si>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</si>
  <si>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</si>
  <si>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</si>
  <si>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</si>
  <si>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</si>
  <si>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</si>
  <si>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</si>
  <si>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</si>
  <si>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</si>
  <si>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</si>
  <si>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</si>
  <si>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</si>
  <si>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</si>
  <si>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</si>
  <si>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</si>
  <si>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</si>
  <si>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</si>
  <si>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</si>
  <si>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</si>
  <si>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</si>
  <si>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</si>
  <si>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</si>
  <si>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</si>
  <si>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</si>
  <si>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</si>
  <si>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</si>
  <si>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</si>
  <si>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</si>
  <si>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</si>
  <si>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</si>
  <si>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</si>
  <si>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</si>
  <si>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</si>
  <si>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</si>
  <si>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</si>
  <si>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</si>
  <si>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</si>
  <si>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</si>
  <si>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</si>
  <si>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</si>
  <si>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</si>
  <si>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</si>
  <si>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</si>
  <si>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</si>
  <si>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</si>
  <si>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</si>
  <si>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</si>
  <si>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</si>
  <si>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</si>
  <si>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</si>
  <si>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</si>
  <si>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</si>
  <si>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</si>
  <si>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</si>
  <si>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</si>
  <si>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</si>
  <si>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</si>
  <si>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</si>
  <si>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</si>
  <si>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</si>
  <si>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</si>
  <si>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</si>
  <si>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</si>
  <si>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</si>
  <si>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</si>
  <si>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</si>
  <si>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</si>
  <si>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</si>
  <si>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</si>
  <si>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</si>
  <si>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</si>
  <si>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</si>
  <si>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</si>
  <si>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</si>
  <si>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</si>
  <si>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</si>
  <si>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</si>
  <si>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</si>
  <si>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</si>
  <si>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</si>
  <si>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</si>
  <si>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</si>
  <si>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</si>
  <si>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</si>
  <si>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</si>
  <si>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</si>
  <si>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</si>
  <si>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</si>
  <si>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</si>
  <si>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</si>
  <si>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</si>
  <si>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</si>
  <si>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</si>
  <si>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</si>
  <si>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</si>
  <si>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</si>
  <si>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</si>
  <si>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</si>
  <si>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</si>
  <si>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</si>
  <si>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</si>
  <si>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</si>
  <si>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</si>
  <si>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</si>
  <si>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</si>
  <si>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</si>
  <si>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</si>
  <si>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</si>
  <si>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</si>
  <si>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</si>
  <si>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</si>
  <si>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</si>
  <si>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</si>
  <si>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</si>
  <si>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</si>
  <si>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</si>
  <si>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</si>
  <si>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</si>
  <si>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</si>
  <si>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</si>
  <si>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</si>
  <si>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</si>
  <si>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</si>
  <si>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</si>
  <si>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</si>
  <si>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</si>
  <si>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</si>
  <si>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</si>
  <si>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</si>
  <si>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</si>
  <si>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</si>
  <si>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</si>
  <si>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</si>
  <si>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</si>
  <si>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</si>
  <si>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</si>
  <si>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</si>
  <si>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</si>
  <si>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</si>
  <si>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</si>
  <si>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</si>
  <si>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</si>
  <si>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</si>
  <si>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</si>
  <si>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</si>
  <si>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</si>
  <si>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</si>
  <si>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</si>
  <si>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</si>
  <si>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</si>
  <si>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</si>
  <si>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</si>
  <si>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</si>
  <si>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</si>
  <si>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</si>
  <si>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</si>
  <si>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</si>
  <si>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</si>
  <si>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</si>
  <si>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</si>
  <si>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</si>
  <si>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</si>
  <si>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</si>
  <si>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</si>
  <si>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</si>
  <si>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</si>
  <si>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</si>
  <si>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</si>
  <si>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</si>
  <si>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</si>
  <si>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</si>
  <si>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</si>
  <si>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</si>
  <si>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</si>
  <si>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</si>
  <si>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</si>
  <si>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</si>
  <si>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</si>
  <si>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</si>
  <si>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</si>
  <si>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</si>
  <si>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</si>
  <si>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</si>
  <si>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</si>
  <si>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</si>
  <si>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</si>
  <si>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</si>
  <si>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</si>
  <si>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</si>
  <si>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</si>
  <si>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</si>
  <si>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</si>
  <si>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</si>
  <si>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</si>
  <si>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</si>
  <si>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</si>
  <si>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</si>
  <si>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</si>
  <si>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</si>
  <si>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</si>
  <si>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</si>
  <si>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</si>
  <si>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</si>
  <si>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</si>
  <si>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</si>
  <si>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</si>
  <si>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</si>
  <si>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</si>
  <si>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</si>
  <si>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</si>
  <si>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</si>
  <si>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</si>
  <si>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</si>
  <si>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</si>
  <si>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</si>
  <si>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</si>
  <si>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</si>
  <si>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</si>
  <si>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</si>
  <si>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</si>
  <si>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</si>
  <si>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</si>
  <si>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</si>
  <si>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</si>
  <si>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</si>
  <si>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</si>
  <si>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</si>
  <si>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</si>
  <si>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</si>
  <si>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</si>
  <si>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</si>
  <si>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</si>
  <si>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</si>
  <si>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</si>
  <si>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</si>
  <si>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</si>
  <si>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</si>
  <si>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</si>
  <si>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</si>
  <si>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</si>
  <si>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</si>
  <si>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</si>
  <si>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</si>
  <si>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</si>
  <si>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</si>
  <si>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</si>
  <si>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</si>
  <si>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</si>
  <si>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</si>
  <si>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</si>
  <si>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</si>
  <si>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</si>
  <si>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</si>
  <si>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</si>
  <si>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</si>
  <si>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</si>
  <si>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</si>
  <si>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</si>
  <si>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</si>
  <si>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</si>
  <si>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</si>
  <si>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</si>
  <si>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</si>
  <si>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</si>
  <si>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</si>
  <si>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</si>
  <si>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</si>
  <si>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</si>
  <si>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</si>
  <si>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</si>
  <si>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</si>
  <si>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</si>
  <si>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</si>
  <si>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</si>
  <si>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</si>
  <si>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</si>
  <si>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</si>
  <si>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</si>
  <si>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</si>
  <si>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</si>
  <si>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</si>
  <si>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</si>
  <si>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</si>
  <si>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</si>
  <si>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</si>
  <si>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</si>
  <si>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</si>
  <si>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</si>
  <si>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</si>
  <si>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</si>
  <si>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</si>
  <si>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</si>
  <si>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</si>
  <si>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</si>
  <si>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</si>
  <si>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</si>
  <si>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</si>
  <si>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</si>
  <si>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</si>
  <si>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</si>
  <si>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</si>
  <si>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</si>
  <si>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</si>
  <si>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</si>
  <si>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</si>
  <si>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</si>
  <si>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</si>
  <si>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</si>
  <si>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</si>
  <si>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</si>
  <si>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</si>
  <si>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</si>
  <si>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</si>
  <si>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</si>
  <si>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</si>
  <si>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</si>
  <si>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</si>
  <si>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</si>
  <si>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</si>
  <si>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</si>
  <si>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</si>
  <si>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</si>
  <si>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</si>
  <si>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</si>
  <si>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</si>
  <si>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</si>
  <si>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</si>
  <si>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</si>
  <si>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</si>
  <si>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</si>
  <si>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</si>
  <si>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</si>
  <si>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</si>
  <si>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</si>
  <si>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</si>
  <si>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</si>
  <si>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</si>
  <si>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</si>
  <si>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</si>
  <si>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</si>
  <si>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</si>
  <si>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</si>
  <si>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</si>
  <si>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</si>
  <si>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</si>
  <si>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</si>
  <si>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</si>
  <si>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</si>
  <si>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</si>
  <si>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</si>
  <si>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</si>
  <si>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</si>
  <si>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</si>
  <si>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</si>
  <si>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</si>
  <si>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</si>
  <si>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</si>
  <si>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</si>
  <si>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</si>
  <si>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</si>
  <si>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</si>
  <si>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</si>
  <si>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</si>
  <si>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</si>
  <si>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</si>
  <si>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</si>
  <si>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</si>
  <si>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</si>
  <si>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</si>
  <si>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</si>
  <si>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</si>
  <si>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</si>
  <si>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</si>
  <si>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</si>
  <si>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</si>
  <si>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</si>
  <si>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</si>
  <si>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</si>
  <si>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</si>
  <si>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</si>
  <si>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</si>
  <si>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</si>
  <si>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</si>
  <si>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</si>
  <si>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</si>
  <si>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</si>
  <si>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</si>
  <si>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</si>
  <si>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</si>
  <si>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</si>
  <si>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</si>
  <si>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</si>
  <si>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</si>
  <si>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</si>
  <si>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</si>
  <si>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</si>
  <si>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</si>
  <si>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</si>
  <si>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</si>
  <si>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</si>
  <si>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</si>
  <si>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</si>
  <si>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</si>
  <si>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</si>
  <si>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</si>
  <si>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</si>
  <si>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</si>
  <si>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</si>
  <si>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</si>
  <si>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</si>
  <si>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</si>
  <si>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</si>
  <si>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</si>
  <si>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</si>
  <si>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</si>
  <si>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</si>
  <si>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</si>
  <si>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</si>
  <si>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</si>
  <si>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</si>
  <si>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</si>
  <si>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</si>
  <si>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</si>
  <si>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</si>
  <si>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</si>
  <si>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</si>
  <si>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</si>
  <si>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</si>
  <si>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</si>
  <si>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</si>
  <si>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</si>
  <si>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</si>
  <si>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</si>
  <si>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</si>
  <si>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</si>
  <si>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</si>
  <si>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</si>
  <si>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</si>
  <si>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</si>
  <si>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</si>
  <si>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</si>
  <si>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</si>
  <si>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</si>
  <si>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</si>
  <si>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</si>
  <si>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</si>
  <si>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</si>
  <si>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</si>
  <si>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</si>
  <si>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</si>
  <si>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</si>
  <si>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</si>
  <si>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</si>
  <si>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</si>
  <si>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</si>
  <si>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</si>
  <si>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</si>
  <si>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</si>
  <si>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</si>
  <si>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</si>
  <si>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</si>
  <si>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</si>
  <si>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</si>
  <si>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</si>
  <si>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</si>
  <si>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</si>
  <si>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</si>
  <si>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</si>
  <si>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</si>
  <si>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</si>
  <si>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</si>
  <si>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</si>
  <si>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</si>
  <si>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</si>
  <si>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</si>
  <si>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</si>
  <si>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</si>
  <si>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</si>
  <si>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</si>
  <si>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</si>
  <si>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</si>
  <si>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</si>
  <si>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</si>
  <si>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</si>
  <si>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</si>
  <si>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</si>
  <si>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</si>
  <si>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</si>
  <si>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</si>
  <si>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</si>
  <si>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</si>
  <si>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</si>
  <si>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</si>
  <si>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</si>
  <si>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</si>
  <si>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</si>
  <si>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</si>
  <si>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</si>
  <si>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</si>
  <si>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</si>
  <si>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</si>
  <si>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</si>
  <si>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</si>
  <si>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</si>
  <si>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</si>
  <si>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</si>
  <si>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</si>
  <si>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</si>
  <si>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</si>
  <si>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</si>
  <si>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</si>
  <si>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</si>
  <si>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</si>
  <si>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</si>
  <si>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</si>
  <si>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</si>
  <si>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</si>
  <si>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</si>
  <si>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</si>
  <si>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</si>
  <si>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</si>
  <si>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</si>
  <si>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</si>
  <si>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</si>
  <si>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</si>
  <si>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</si>
  <si>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</si>
  <si>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</si>
  <si>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</si>
  <si>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</si>
  <si>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</si>
  <si>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</si>
  <si>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</si>
  <si>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</si>
  <si>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</si>
  <si>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</si>
  <si>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</si>
  <si>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</si>
  <si>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</si>
  <si>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</si>
  <si>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</si>
  <si>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</si>
  <si>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</si>
  <si>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</si>
  <si>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</si>
  <si>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</si>
  <si>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</si>
  <si>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</si>
  <si>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</si>
  <si>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</si>
  <si>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</si>
  <si>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</si>
  <si>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</si>
  <si>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</si>
  <si>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</si>
  <si>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</si>
  <si>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</si>
  <si>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</si>
  <si>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</si>
  <si>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</si>
  <si>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</si>
  <si>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</si>
  <si>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</si>
  <si>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</si>
  <si>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</si>
  <si>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</si>
  <si>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</si>
  <si>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</si>
  <si>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</si>
  <si>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</si>
  <si>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</si>
  <si>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</si>
  <si>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</si>
  <si>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</si>
  <si>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</si>
  <si>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</si>
  <si>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</si>
  <si>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</si>
  <si>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</si>
  <si>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</si>
  <si>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</si>
  <si>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</si>
  <si>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</si>
  <si>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</si>
  <si>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</si>
  <si>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</si>
  <si>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</si>
  <si>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</si>
  <si>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</si>
  <si>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</si>
  <si>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</si>
  <si>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</si>
  <si>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</si>
  <si>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</si>
  <si>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</si>
  <si>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</si>
  <si>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</si>
  <si>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</si>
  <si>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</si>
  <si>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</si>
  <si>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</si>
  <si>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</si>
  <si>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</si>
  <si>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</si>
  <si>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</si>
  <si>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</si>
  <si>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</si>
  <si>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</si>
  <si>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</si>
  <si>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</si>
  <si>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</si>
  <si>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</si>
  <si>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</si>
  <si>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</si>
  <si>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</si>
  <si>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</si>
  <si>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</si>
  <si>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</si>
  <si>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</si>
  <si>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</si>
  <si>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</si>
  <si>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</si>
  <si>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</si>
  <si>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</si>
  <si>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</si>
  <si>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</si>
  <si>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</si>
  <si>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</si>
  <si>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</si>
  <si>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</si>
  <si>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</si>
  <si>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</si>
  <si>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</si>
  <si>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</si>
  <si>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</si>
  <si>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</si>
  <si>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</si>
  <si>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</si>
  <si>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</si>
  <si>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</si>
  <si>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</si>
  <si>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</si>
  <si>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</si>
  <si>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</si>
  <si>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</si>
  <si>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</si>
  <si>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</si>
  <si>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</si>
  <si>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</si>
  <si>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</si>
  <si>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</si>
  <si>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</si>
  <si>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</si>
  <si>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</si>
  <si>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</si>
  <si>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</si>
  <si>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</si>
  <si>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</si>
  <si>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</si>
  <si>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</si>
  <si>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</si>
  <si>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</si>
  <si>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</si>
  <si>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</si>
  <si>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</si>
  <si>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</si>
  <si>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</si>
  <si>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</si>
  <si>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</si>
  <si>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</si>
  <si>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</si>
  <si>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</si>
  <si>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</si>
  <si>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</si>
  <si>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</si>
  <si>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</si>
  <si>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</si>
  <si>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</si>
  <si>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</si>
  <si>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</si>
  <si>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</si>
  <si>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</si>
  <si>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</si>
  <si>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</si>
  <si>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</si>
  <si>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</si>
  <si>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</si>
  <si>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</si>
  <si>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</si>
  <si>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</si>
  <si>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</si>
  <si>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</si>
  <si>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</si>
  <si>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</si>
  <si>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</si>
  <si>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</si>
  <si>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</si>
  <si>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</si>
  <si>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</si>
  <si>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</si>
  <si>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</si>
  <si>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</si>
  <si>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</si>
  <si>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</si>
  <si>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</si>
  <si>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</si>
  <si>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</si>
  <si>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</si>
  <si>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</si>
  <si>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</si>
  <si>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</si>
  <si>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</si>
  <si>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</si>
  <si>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</si>
  <si>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</si>
  <si>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</si>
  <si>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</si>
  <si>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</si>
  <si>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</si>
  <si>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</si>
  <si>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</si>
  <si>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</si>
  <si>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</si>
  <si>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</si>
  <si>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</si>
  <si>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</si>
  <si>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</si>
  <si>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</si>
  <si>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</si>
  <si>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</si>
  <si>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</si>
  <si>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</si>
  <si>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</si>
  <si>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</si>
  <si>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</si>
  <si>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</si>
  <si>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</si>
  <si>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</si>
  <si>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</si>
  <si>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</si>
  <si>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</si>
  <si>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</si>
  <si>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</si>
  <si>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</si>
  <si>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</si>
  <si>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</si>
  <si>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</si>
  <si>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</si>
  <si>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</si>
  <si>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</si>
  <si>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</si>
  <si>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</si>
  <si>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</si>
  <si>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</si>
  <si>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</si>
  <si>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</si>
  <si>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</si>
  <si>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</si>
  <si>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</si>
  <si>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</si>
  <si>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</si>
  <si>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</si>
  <si>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</si>
  <si>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</si>
  <si>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</si>
  <si>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</si>
  <si>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</si>
  <si>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</si>
  <si>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</si>
  <si>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</si>
  <si>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</si>
  <si>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</si>
  <si>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</si>
  <si>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</si>
  <si>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</si>
  <si>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</si>
  <si>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</si>
  <si>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</si>
  <si>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</si>
  <si>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</si>
  <si>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</si>
  <si>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</si>
  <si>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</si>
  <si>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</si>
  <si>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</si>
  <si>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</si>
  <si>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</si>
  <si>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</si>
  <si>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</si>
  <si>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</si>
  <si>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</si>
  <si>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</si>
  <si>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</si>
  <si>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</si>
  <si>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</si>
  <si>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</si>
  <si>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</si>
  <si>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</si>
  <si>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</si>
  <si>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</si>
  <si>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</si>
  <si>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</si>
  <si>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</si>
  <si>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</si>
  <si>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</si>
  <si>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</si>
  <si>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</si>
  <si>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</si>
  <si>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</si>
  <si>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</si>
  <si>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</si>
  <si>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</si>
  <si>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</si>
  <si>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</si>
  <si>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</si>
  <si>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</si>
  <si>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</si>
  <si>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</si>
  <si>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</si>
  <si>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</si>
  <si>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</si>
  <si>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</si>
  <si>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</si>
  <si>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</si>
  <si>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</si>
  <si>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</si>
  <si>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</si>
  <si>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</si>
  <si>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</si>
  <si>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</si>
  <si>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</si>
  <si>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</si>
  <si>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</si>
  <si>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</si>
  <si>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</si>
  <si>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</si>
  <si>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</si>
  <si>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</si>
  <si>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</si>
  <si>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</si>
  <si>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</si>
  <si>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</si>
  <si>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</si>
  <si>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</si>
  <si>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</si>
  <si>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</si>
  <si>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</si>
  <si>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</si>
  <si>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</si>
  <si>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</si>
  <si>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</si>
  <si>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</si>
  <si>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</si>
  <si>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</si>
  <si>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</si>
  <si>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</si>
  <si>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</si>
  <si>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</si>
  <si>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</si>
  <si>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</si>
  <si>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</si>
  <si>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</si>
  <si>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</si>
  <si>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</si>
  <si>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</si>
  <si>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</si>
  <si>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</si>
  <si>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</si>
  <si>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</si>
  <si>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</si>
  <si>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</si>
  <si>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</si>
  <si>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</si>
  <si>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</si>
  <si>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</si>
  <si>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</si>
  <si>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</si>
  <si>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</si>
  <si>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</si>
  <si>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</si>
  <si>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</si>
  <si>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</si>
  <si>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</si>
  <si>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</si>
  <si>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</si>
  <si>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</si>
  <si>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</si>
  <si>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</si>
  <si>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</si>
  <si>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</si>
  <si>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</si>
  <si>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</si>
  <si>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</si>
  <si>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</si>
  <si>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</si>
  <si>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</si>
  <si>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</si>
  <si>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</si>
  <si>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</si>
  <si>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</si>
  <si>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</si>
  <si>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</si>
  <si>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</si>
  <si>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</si>
  <si>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</si>
  <si>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</si>
  <si>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</si>
  <si>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</si>
  <si>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</si>
  <si>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</si>
  <si>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</si>
  <si>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</si>
  <si>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</si>
  <si>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</si>
  <si>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</si>
  <si>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</si>
  <si>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</si>
  <si>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</si>
  <si>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</si>
  <si>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</si>
  <si>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</si>
  <si>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</si>
  <si>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</si>
  <si>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</si>
  <si>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</si>
  <si>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</si>
  <si>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</si>
  <si>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</si>
  <si>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</si>
  <si>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</si>
  <si>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</si>
  <si>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</si>
  <si>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</si>
  <si>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</si>
  <si>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</si>
  <si>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</si>
  <si>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</si>
  <si>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</si>
  <si>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</si>
  <si>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</si>
  <si>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</si>
  <si>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</si>
  <si>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</si>
  <si>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</si>
  <si>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</si>
  <si>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</si>
  <si>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</si>
  <si>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</si>
  <si>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</si>
  <si>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</si>
  <si>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</si>
  <si>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</si>
  <si>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</si>
  <si>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</si>
  <si>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</si>
  <si>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</si>
  <si>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</si>
  <si>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</si>
  <si>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</si>
  <si>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</si>
  <si>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</si>
  <si>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</si>
  <si>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</si>
  <si>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</si>
  <si>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</si>
  <si>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</si>
  <si>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</si>
  <si>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</si>
  <si>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</si>
  <si>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</si>
  <si>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</si>
  <si>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</si>
  <si>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</si>
  <si>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</si>
  <si>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</si>
  <si>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</si>
  <si>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</si>
  <si>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</si>
  <si>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</si>
  <si>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</si>
  <si>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</si>
  <si>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</si>
  <si>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</si>
  <si>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</si>
  <si>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</si>
  <si>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</si>
  <si>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</si>
  <si>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</si>
  <si>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</si>
  <si>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</si>
  <si>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</si>
  <si>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</si>
  <si>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</si>
  <si>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</si>
  <si>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</si>
  <si>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</si>
  <si>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</si>
  <si>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</si>
  <si>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</si>
  <si>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</si>
  <si>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</si>
  <si>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</si>
  <si>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</si>
  <si>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</si>
  <si>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</si>
  <si>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</si>
  <si>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</si>
  <si>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</si>
  <si>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</si>
  <si>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</si>
  <si>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</si>
  <si>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</si>
  <si>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</si>
  <si>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</si>
  <si>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</si>
  <si>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</si>
  <si>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</si>
  <si>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</si>
  <si>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</si>
  <si>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</si>
  <si>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</si>
  <si>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</si>
  <si>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</si>
  <si>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</si>
  <si>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</si>
  <si>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</si>
  <si>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</si>
  <si>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</si>
  <si>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</si>
  <si>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</si>
  <si>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</si>
  <si>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</si>
  <si>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</si>
  <si>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</si>
  <si>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</si>
  <si>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</si>
  <si>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</si>
  <si>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</si>
  <si>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</si>
  <si>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</si>
  <si>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</si>
  <si>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</si>
  <si>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</si>
  <si>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</si>
  <si>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</si>
  <si>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</si>
  <si>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</si>
  <si>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</si>
  <si>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</si>
  <si>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</si>
  <si>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</si>
  <si>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</si>
  <si>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</si>
  <si>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</si>
  <si>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</si>
  <si>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</si>
  <si>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</si>
  <si>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</si>
  <si>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</si>
  <si>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</si>
  <si>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</si>
  <si>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</si>
  <si>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</si>
  <si>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</si>
  <si>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</si>
  <si>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</si>
  <si>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</si>
  <si>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</si>
  <si>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</si>
  <si>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</si>
  <si>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</si>
  <si>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</si>
  <si>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</si>
  <si>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</si>
  <si>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</si>
  <si>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</si>
  <si>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</si>
  <si>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</si>
  <si>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</si>
  <si>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</si>
  <si>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</si>
  <si>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</si>
  <si>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</si>
  <si>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</si>
  <si>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</si>
  <si>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</si>
  <si>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</si>
  <si>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</si>
  <si>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</si>
  <si>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</si>
  <si>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</si>
  <si>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</si>
  <si>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</si>
  <si>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</si>
  <si>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</si>
  <si>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</si>
  <si>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</si>
  <si>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</si>
  <si>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</si>
  <si>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</si>
  <si>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</si>
  <si>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</si>
  <si>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</si>
  <si>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</si>
  <si>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</si>
  <si>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</si>
  <si>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</si>
  <si>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</si>
  <si>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</si>
  <si>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</si>
  <si>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</si>
  <si>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</si>
  <si>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</si>
  <si>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</si>
  <si>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</si>
  <si>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</si>
  <si>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</si>
  <si>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</si>
  <si>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</si>
  <si>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</si>
  <si>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</si>
  <si>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</si>
  <si>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</si>
  <si>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</si>
  <si>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</si>
  <si>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</si>
  <si>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</si>
  <si>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</si>
  <si>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</si>
  <si>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</si>
  <si>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</si>
  <si>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</si>
  <si>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</si>
  <si>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</si>
  <si>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</si>
  <si>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</si>
  <si>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</si>
  <si>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</si>
  <si>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</si>
  <si>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</si>
  <si>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</si>
  <si>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</si>
  <si>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</si>
  <si>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</si>
  <si>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</si>
  <si>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</si>
  <si>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</si>
  <si>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</si>
  <si>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</si>
  <si>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</si>
  <si>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</si>
  <si>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</si>
  <si>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</si>
  <si>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</si>
  <si>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</si>
  <si>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</si>
  <si>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</si>
  <si>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</si>
  <si>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</si>
  <si>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</si>
  <si>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</si>
  <si>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</si>
  <si>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</si>
  <si>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</si>
  <si>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</si>
  <si>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</si>
  <si>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</si>
  <si>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</si>
  <si>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</si>
  <si>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</si>
  <si>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</si>
  <si>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</si>
  <si>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</si>
  <si>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</si>
  <si>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</si>
  <si>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</si>
  <si>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</si>
  <si>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</si>
  <si>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</si>
  <si>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</si>
  <si>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</si>
  <si>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</si>
  <si>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</si>
  <si>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</si>
  <si>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</si>
  <si>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</si>
  <si>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</si>
  <si>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</si>
  <si>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</si>
  <si>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</si>
  <si>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</si>
  <si>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</si>
  <si>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</si>
  <si>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</si>
  <si>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</si>
  <si>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</si>
  <si>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</si>
  <si>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</si>
  <si>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</si>
  <si>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</si>
  <si>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</si>
  <si>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</si>
  <si>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</si>
  <si>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</si>
  <si>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</si>
  <si>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</si>
  <si>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</si>
  <si>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</si>
  <si>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</si>
  <si>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</si>
  <si>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</si>
  <si>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</si>
  <si>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</si>
  <si>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</si>
  <si>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</si>
  <si>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</si>
  <si>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</si>
  <si>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</si>
  <si>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</si>
  <si>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</si>
  <si>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</si>
  <si>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</si>
  <si>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</si>
  <si>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</si>
  <si>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</si>
  <si>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</si>
  <si>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</si>
  <si>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</si>
  <si>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</si>
  <si>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</si>
  <si>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</si>
  <si>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</si>
  <si>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</si>
  <si>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</si>
  <si>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</si>
  <si>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</si>
  <si>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</si>
  <si>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</si>
  <si>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</si>
  <si>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</si>
  <si>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</si>
  <si>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</si>
  <si>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</si>
  <si>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</si>
  <si>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</si>
  <si>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</si>
  <si>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</si>
  <si>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</si>
  <si>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</si>
  <si>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</si>
  <si>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</si>
  <si>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</si>
  <si>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</si>
  <si>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</si>
  <si>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</si>
  <si>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</si>
  <si>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</si>
  <si>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</si>
  <si>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</si>
  <si>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</si>
  <si>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</si>
  <si>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</si>
  <si>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</si>
  <si>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</si>
  <si>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</si>
  <si>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</si>
  <si>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</si>
  <si>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</si>
  <si>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</si>
  <si>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</si>
  <si>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</si>
  <si>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</si>
  <si>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</si>
  <si>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</si>
  <si>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</si>
  <si>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</si>
  <si>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</si>
  <si>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</si>
  <si>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</si>
  <si>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</si>
  <si>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</si>
  <si>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</si>
  <si>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</si>
  <si>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</si>
  <si>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</si>
  <si>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</si>
  <si>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</si>
  <si>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</si>
  <si>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</si>
  <si>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</si>
  <si>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</si>
  <si>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</si>
  <si>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</si>
  <si>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</si>
  <si>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</si>
  <si>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</si>
  <si>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</si>
  <si>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</si>
  <si>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</si>
  <si>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</si>
  <si>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</si>
  <si>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</si>
  <si>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</si>
  <si>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</si>
  <si>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</si>
  <si>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</si>
  <si>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</si>
  <si>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</si>
  <si>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</si>
  <si>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</si>
  <si>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</si>
  <si>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</si>
  <si>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</si>
  <si>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</si>
  <si>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</si>
  <si>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</si>
  <si>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</si>
  <si>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</si>
  <si>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</si>
  <si>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</si>
  <si>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</si>
  <si>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</si>
  <si>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</si>
  <si>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</si>
  <si>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</si>
  <si>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</si>
  <si>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</si>
  <si>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</si>
  <si>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</si>
  <si>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</si>
  <si>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</si>
  <si>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</si>
  <si>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</si>
  <si>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</si>
  <si>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</si>
  <si>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</si>
  <si>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</si>
  <si>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</si>
  <si>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</si>
  <si>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</si>
  <si>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</si>
  <si>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</si>
  <si>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</si>
  <si>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</si>
  <si>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</si>
  <si>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</si>
  <si>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</si>
  <si>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</si>
  <si>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</si>
  <si>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</si>
  <si>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</si>
  <si>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</si>
  <si>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</si>
  <si>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</si>
  <si>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</si>
  <si>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</si>
  <si>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</si>
  <si>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</si>
  <si>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</si>
  <si>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</si>
  <si>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</si>
  <si>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</si>
  <si>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</si>
  <si>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</si>
  <si>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</si>
  <si>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</si>
  <si>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</si>
  <si>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</si>
  <si>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</si>
  <si>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</si>
  <si>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</si>
  <si>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</si>
  <si>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</si>
  <si>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</si>
  <si>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</si>
  <si>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</si>
  <si>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</si>
  <si>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</si>
  <si>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</si>
  <si>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</si>
  <si>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</si>
  <si>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</si>
  <si>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</si>
  <si>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</si>
  <si>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</si>
  <si>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</si>
  <si>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</si>
  <si>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</si>
  <si>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</si>
  <si>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</si>
  <si>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</si>
  <si>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</si>
  <si>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</si>
  <si>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</si>
  <si>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</si>
  <si>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</si>
  <si>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</si>
  <si>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</si>
  <si>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</si>
  <si>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</si>
  <si>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</si>
  <si>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</si>
  <si>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</si>
  <si>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</si>
  <si>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</si>
  <si>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</si>
  <si>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</si>
  <si>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</si>
  <si>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</si>
  <si>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</si>
  <si>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</si>
  <si>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</si>
  <si>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</si>
  <si>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</si>
  <si>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</si>
  <si>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</si>
  <si>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</si>
  <si>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</si>
  <si>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</si>
  <si>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</si>
  <si>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</si>
  <si>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</si>
  <si>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</si>
  <si>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</si>
  <si>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</si>
  <si>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</si>
  <si>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</si>
  <si>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</si>
  <si>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</si>
  <si>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</si>
  <si>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</si>
  <si>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</si>
  <si>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</si>
  <si>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</si>
  <si>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</si>
  <si>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</si>
  <si>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</si>
  <si>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</si>
  <si>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</si>
  <si>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</si>
  <si>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</si>
  <si>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</si>
  <si>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</si>
  <si>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</si>
  <si>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</si>
  <si>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</si>
  <si>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</si>
  <si>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</si>
  <si>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</si>
  <si>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</si>
  <si>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</si>
  <si>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</si>
  <si>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</si>
  <si>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</si>
  <si>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</si>
  <si>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</si>
  <si>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</si>
  <si>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</si>
  <si>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</si>
  <si>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</si>
  <si>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</si>
  <si>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</si>
  <si>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</si>
  <si>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</si>
  <si>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</si>
  <si>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</si>
  <si>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</si>
  <si>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</si>
  <si>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</si>
  <si>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</si>
  <si>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</si>
  <si>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</si>
  <si>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</si>
  <si>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</si>
  <si>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</si>
  <si>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</si>
  <si>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</si>
  <si>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</si>
  <si>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</si>
  <si>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</si>
  <si>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</si>
  <si>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</si>
  <si>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</si>
  <si>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</si>
  <si>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</si>
  <si>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</si>
  <si>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</si>
  <si>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</si>
  <si>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</si>
  <si>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</si>
  <si>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</si>
  <si>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</si>
  <si>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</si>
  <si>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</si>
  <si>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</si>
  <si>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</si>
  <si>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</si>
  <si>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</si>
  <si>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</si>
  <si>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</si>
  <si>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</si>
  <si>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</si>
  <si>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</si>
  <si>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</si>
  <si>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</si>
  <si>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</si>
  <si>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</si>
  <si>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</si>
  <si>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</si>
  <si>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</si>
  <si>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</si>
  <si>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</si>
  <si>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</si>
  <si>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</si>
  <si>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</si>
  <si>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</si>
  <si>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</si>
  <si>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</si>
  <si>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</si>
  <si>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</si>
  <si>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</si>
  <si>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</si>
  <si>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</si>
  <si>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</si>
  <si>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</si>
  <si>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</si>
  <si>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</si>
  <si>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</si>
  <si>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</si>
  <si>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</si>
  <si>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</si>
  <si>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</si>
  <si>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</si>
  <si>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</si>
  <si>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</si>
  <si>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</si>
  <si>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</si>
  <si>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</si>
  <si>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</si>
  <si>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</si>
  <si>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</si>
  <si>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</si>
  <si>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</si>
  <si>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</si>
  <si>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</si>
  <si>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</si>
  <si>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</si>
  <si>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</si>
  <si>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</si>
  <si>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</si>
  <si>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</si>
  <si>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</si>
  <si>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</si>
  <si>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</si>
  <si>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</si>
  <si>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</si>
  <si>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</si>
  <si>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</si>
  <si>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</si>
  <si>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</si>
  <si>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</si>
  <si>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</si>
  <si>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</si>
  <si>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</si>
  <si>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</si>
  <si>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</si>
  <si>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</si>
  <si>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</si>
  <si>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</si>
  <si>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</si>
  <si>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</si>
  <si>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</si>
  <si>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</si>
  <si>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</si>
  <si>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</si>
  <si>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</si>
  <si>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</si>
  <si>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</si>
  <si>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</si>
  <si>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</si>
  <si>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</si>
  <si>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</si>
  <si>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</si>
  <si>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</si>
  <si>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</si>
  <si>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</si>
  <si>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</si>
  <si>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</si>
  <si>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</si>
  <si>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</si>
  <si>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</si>
  <si>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</si>
  <si>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</si>
  <si>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</si>
  <si>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</si>
  <si>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</si>
  <si>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</si>
  <si>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</si>
  <si>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</si>
  <si>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</si>
  <si>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</si>
  <si>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</si>
  <si>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</si>
  <si>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</si>
  <si>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</si>
  <si>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</si>
  <si>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</si>
  <si>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</si>
  <si>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</si>
  <si>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</si>
  <si>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</si>
  <si>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</si>
  <si>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</si>
  <si>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</si>
  <si>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</si>
  <si>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</si>
  <si>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</si>
  <si>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</si>
  <si>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</si>
  <si>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</si>
  <si>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</si>
  <si>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</si>
  <si>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</si>
  <si>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</si>
  <si>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</si>
  <si>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</si>
  <si>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</si>
  <si>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</si>
  <si>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</si>
  <si>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</si>
  <si>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</si>
  <si>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</si>
  <si>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</si>
  <si>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</si>
  <si>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</si>
  <si>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</si>
  <si>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</si>
  <si>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</si>
  <si>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</si>
  <si>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</si>
  <si>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</si>
  <si>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</si>
  <si>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</si>
  <si>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</si>
  <si>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</si>
  <si>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</si>
  <si>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</si>
  <si>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</si>
  <si>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</si>
  <si>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</si>
  <si>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</si>
  <si>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</si>
  <si>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</si>
  <si>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</si>
  <si>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</si>
  <si>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</si>
  <si>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</si>
  <si>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</si>
  <si>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</si>
  <si>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</si>
  <si>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</si>
  <si>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</si>
  <si>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</si>
  <si>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</si>
  <si>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</si>
  <si>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</si>
  <si>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</si>
  <si>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</si>
  <si>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</si>
  <si>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</si>
  <si>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</si>
  <si>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</si>
  <si>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</si>
  <si>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</si>
  <si>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</si>
  <si>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</si>
  <si>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</si>
  <si>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</si>
  <si>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</si>
  <si>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</si>
  <si>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</si>
  <si>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</si>
  <si>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</si>
  <si>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</si>
  <si>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</si>
  <si>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</si>
  <si>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</si>
  <si>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</si>
  <si>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</si>
  <si>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</si>
  <si>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</si>
  <si>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</si>
  <si>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</si>
  <si>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</si>
  <si>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</si>
  <si>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</si>
  <si>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</si>
  <si>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</si>
  <si>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</si>
  <si>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</si>
  <si>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</si>
  <si>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</si>
  <si>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</si>
  <si>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</si>
  <si>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</si>
  <si>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</si>
  <si>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</si>
  <si>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</si>
  <si>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</si>
  <si>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</si>
  <si>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</si>
  <si>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</si>
  <si>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</si>
  <si>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</si>
  <si>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</si>
  <si>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</si>
  <si>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</si>
  <si>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</si>
  <si>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</si>
  <si>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</si>
  <si>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</si>
  <si>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</si>
  <si>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</si>
  <si>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</si>
  <si>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</si>
  <si>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</si>
  <si>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</si>
  <si>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</si>
  <si>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</si>
  <si>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</si>
  <si>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</si>
  <si>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</si>
  <si>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</si>
  <si>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</si>
  <si>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</si>
  <si>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</si>
  <si>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</si>
  <si>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</si>
  <si>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</si>
  <si>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</si>
  <si>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</si>
  <si>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</si>
  <si>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</si>
  <si>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</si>
  <si>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</si>
  <si>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</si>
  <si>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</si>
  <si>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</si>
  <si>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</si>
  <si>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</si>
  <si>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</si>
  <si>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</si>
  <si>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</si>
  <si>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</si>
  <si>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</si>
  <si>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</si>
  <si>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</si>
  <si>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</si>
  <si>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</si>
  <si>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</si>
  <si>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</si>
  <si>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</si>
  <si>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</si>
  <si>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</si>
  <si>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</si>
  <si>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</si>
  <si>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</si>
  <si>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</si>
  <si>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</si>
  <si>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</si>
  <si>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</si>
  <si>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</si>
  <si>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</si>
  <si>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</si>
  <si>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</si>
  <si>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</si>
  <si>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</si>
  <si>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</si>
  <si>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</si>
  <si>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</si>
  <si>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</si>
  <si>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</si>
  <si>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</si>
  <si>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</si>
  <si>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</si>
  <si>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</si>
  <si>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</si>
  <si>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</si>
  <si>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</si>
  <si>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</si>
  <si>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</si>
  <si>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</si>
  <si>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</si>
  <si>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</si>
  <si>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</si>
  <si>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</si>
  <si>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</si>
  <si>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</si>
  <si>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</si>
  <si>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</si>
  <si>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</si>
  <si>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</si>
  <si>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</si>
  <si>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</si>
  <si>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</si>
  <si>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</si>
  <si>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</si>
  <si>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</si>
  <si>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</si>
  <si>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</si>
  <si>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</si>
  <si>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</si>
  <si>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</si>
  <si>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</si>
  <si>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</si>
  <si>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</si>
  <si>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</si>
  <si>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</si>
  <si>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</si>
  <si>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</si>
  <si>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</si>
  <si>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</si>
  <si>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</si>
  <si>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</si>
  <si>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</si>
  <si>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</si>
  <si>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</si>
  <si>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</si>
  <si>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</si>
  <si>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</si>
  <si>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</si>
  <si>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</si>
  <si>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</si>
  <si>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</si>
  <si>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</si>
  <si>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</si>
  <si>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</si>
  <si>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</si>
  <si>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</si>
  <si>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</si>
  <si>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</si>
  <si>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</si>
  <si>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</si>
  <si>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</si>
  <si>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</si>
  <si>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</si>
  <si>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</si>
  <si>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</si>
  <si>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</si>
  <si>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</si>
  <si>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</si>
  <si>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</si>
  <si>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</si>
  <si>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</si>
  <si>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</si>
  <si>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</si>
  <si>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</si>
  <si>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</si>
  <si>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</si>
  <si>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</si>
  <si>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</si>
  <si>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</si>
  <si>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</si>
  <si>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</si>
  <si>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</si>
  <si>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</si>
  <si>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</si>
  <si>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</si>
  <si>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</si>
  <si>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</si>
  <si>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</si>
  <si>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</si>
  <si>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</si>
  <si>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</si>
  <si>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</si>
  <si>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</si>
  <si>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</si>
  <si>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</si>
  <si>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</si>
  <si>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</si>
  <si>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</si>
  <si>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</si>
  <si>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</si>
  <si>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</si>
  <si>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</si>
  <si>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</si>
  <si>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</si>
  <si>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</si>
  <si>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</si>
  <si>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</si>
  <si>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</si>
  <si>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</si>
  <si>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</si>
  <si>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</si>
  <si>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</si>
  <si>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</si>
  <si>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</si>
  <si>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</si>
  <si>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</si>
  <si>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</si>
  <si>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</si>
  <si>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</si>
  <si>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</si>
  <si>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</si>
  <si>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</si>
  <si>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</si>
  <si>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</si>
  <si>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</si>
  <si>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</si>
  <si>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</si>
  <si>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</si>
  <si>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</si>
  <si>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</si>
  <si>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</si>
  <si>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</si>
  <si>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</si>
  <si>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</si>
  <si>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</si>
  <si>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</si>
  <si>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</si>
  <si>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</si>
  <si>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</si>
  <si>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</si>
  <si>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</si>
  <si>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</si>
  <si>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</si>
  <si>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</si>
  <si>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</si>
  <si>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</si>
  <si>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</si>
  <si>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</si>
  <si>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</si>
  <si>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</si>
  <si>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</si>
  <si>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</si>
  <si>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</si>
  <si>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</si>
  <si>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</si>
  <si>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</si>
  <si>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</si>
  <si>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</si>
  <si>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</si>
  <si>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</si>
  <si>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</si>
  <si>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</si>
  <si>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</si>
  <si>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</si>
  <si>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</si>
  <si>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</si>
  <si>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</si>
  <si>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</si>
  <si>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</si>
  <si>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</si>
  <si>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</si>
  <si>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</si>
  <si>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</si>
  <si>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</si>
  <si>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</si>
  <si>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</si>
  <si>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</si>
  <si>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</si>
  <si>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</si>
  <si>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</si>
  <si>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</si>
  <si>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</si>
  <si>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</si>
  <si>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</si>
  <si>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</si>
  <si>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</si>
  <si>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</si>
  <si>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</si>
  <si>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</si>
  <si>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</si>
  <si>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</si>
  <si>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</si>
  <si>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</si>
  <si>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</si>
  <si>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</si>
  <si>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</si>
  <si>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</si>
  <si>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</si>
  <si>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</si>
  <si>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</si>
  <si>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</si>
  <si>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</si>
  <si>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</si>
  <si>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</si>
  <si>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</si>
  <si>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</si>
  <si>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</si>
  <si>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</si>
  <si>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</si>
  <si>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</si>
  <si>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</si>
  <si>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</si>
  <si>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</si>
  <si>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</si>
  <si>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</si>
  <si>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</si>
  <si>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</si>
  <si>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</si>
  <si>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</si>
  <si>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</si>
  <si>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</si>
  <si>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</si>
  <si>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</si>
  <si>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</si>
  <si>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</si>
  <si>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</si>
  <si>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</si>
  <si>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</si>
  <si>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</si>
  <si>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</si>
  <si>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</si>
  <si>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</si>
  <si>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</si>
  <si>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</si>
  <si>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</si>
  <si>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</si>
  <si>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</si>
  <si>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</si>
  <si>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</si>
  <si>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</si>
  <si>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</si>
  <si>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</si>
  <si>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</si>
  <si>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</si>
  <si>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</si>
  <si>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</si>
  <si>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</si>
  <si>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</si>
  <si>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</si>
  <si>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</si>
  <si>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</si>
  <si>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</si>
  <si>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</si>
  <si>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</si>
  <si>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</si>
  <si>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</si>
  <si>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</si>
  <si>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</si>
  <si>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</si>
  <si>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</si>
  <si>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</si>
  <si>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</si>
  <si>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</si>
  <si>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</si>
  <si>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</si>
  <si>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</si>
  <si>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</si>
  <si>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</si>
  <si>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</si>
  <si>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</si>
  <si>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</si>
  <si>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</si>
  <si>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</si>
  <si>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</si>
  <si>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</si>
  <si>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</si>
  <si>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</si>
  <si>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</si>
  <si>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</si>
  <si>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</si>
  <si>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</si>
  <si>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</si>
  <si>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</si>
  <si>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</si>
  <si>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</si>
  <si>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</si>
  <si>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</si>
  <si>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</si>
  <si>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</si>
  <si>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</si>
  <si>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</si>
  <si>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</si>
  <si>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</si>
  <si>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</si>
  <si>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</si>
  <si>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</si>
  <si>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</si>
  <si>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</si>
  <si>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</si>
  <si>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</si>
  <si>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</si>
  <si>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</si>
  <si>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</si>
  <si>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</si>
  <si>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</si>
  <si>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</si>
  <si>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</si>
  <si>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</si>
  <si>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</si>
  <si>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</si>
  <si>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</si>
  <si>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</si>
  <si>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</si>
  <si>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</si>
  <si>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</si>
  <si>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</si>
  <si>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</si>
  <si>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</si>
  <si>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</si>
  <si>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</si>
  <si>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</si>
  <si>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</si>
  <si>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</si>
  <si>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</si>
  <si>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</si>
  <si>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</si>
  <si>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</si>
  <si>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</si>
  <si>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</si>
  <si>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</si>
  <si>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</si>
  <si>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</si>
  <si>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</si>
  <si>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</si>
  <si>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</si>
  <si>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</si>
  <si>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</si>
  <si>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</si>
  <si>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</si>
  <si>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</si>
  <si>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</si>
  <si>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</si>
  <si>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</si>
  <si>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</si>
  <si>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</si>
  <si>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</si>
  <si>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</si>
  <si>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</si>
  <si>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</si>
  <si>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</si>
  <si>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</si>
  <si>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</si>
  <si>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</si>
  <si>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</si>
  <si>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</si>
  <si>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</si>
  <si>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</si>
  <si>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</si>
  <si>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</si>
  <si>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</si>
  <si>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</si>
  <si>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</si>
  <si>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</si>
  <si>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</si>
  <si>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</si>
  <si>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</si>
  <si>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</si>
  <si>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</si>
  <si>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</si>
  <si>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</si>
  <si>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</si>
  <si>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</si>
  <si>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</si>
  <si>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</si>
  <si>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</si>
  <si>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</si>
  <si>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</si>
  <si>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</si>
  <si>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</si>
  <si>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</si>
  <si>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</si>
  <si>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</si>
  <si>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</si>
  <si>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</si>
  <si>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</si>
  <si>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</si>
  <si>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</si>
  <si>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</si>
  <si>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</si>
  <si>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</si>
  <si>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</si>
  <si>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</si>
  <si>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</si>
  <si>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</si>
  <si>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</si>
  <si>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</si>
  <si>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</si>
  <si>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</si>
  <si>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</si>
  <si>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</si>
  <si>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</si>
  <si>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</si>
  <si>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</si>
  <si>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</si>
  <si>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</si>
  <si>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</si>
  <si>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</si>
  <si>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</si>
  <si>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</si>
  <si>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</si>
  <si>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</si>
  <si>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</si>
  <si>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</si>
  <si>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</si>
  <si>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</si>
  <si>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</si>
  <si>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</si>
  <si>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</si>
  <si>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</si>
  <si>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</si>
  <si>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</si>
  <si>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</si>
  <si>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</si>
  <si>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</si>
  <si>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</si>
  <si>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</si>
  <si>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</si>
  <si>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</si>
  <si>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</si>
  <si>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</si>
  <si>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</si>
  <si>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</si>
  <si>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</si>
  <si>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</si>
  <si>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</si>
  <si>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</si>
  <si>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</si>
  <si>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</si>
  <si>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</si>
  <si>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</si>
  <si>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</si>
  <si>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</si>
  <si>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</si>
  <si>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</si>
  <si>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</si>
  <si>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</si>
  <si>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</si>
  <si>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</si>
  <si>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</si>
  <si>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</si>
  <si>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</si>
  <si>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</si>
  <si>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</si>
  <si>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</si>
  <si>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</si>
  <si>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</si>
  <si>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</si>
  <si>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</si>
  <si>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</si>
  <si>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</si>
  <si>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</si>
  <si>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</si>
  <si>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</si>
  <si>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</si>
  <si>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</si>
  <si>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</si>
  <si>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</si>
  <si>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</si>
  <si>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</si>
  <si>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</si>
  <si>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</si>
  <si>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</si>
  <si>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</si>
  <si>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</si>
  <si>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</si>
  <si>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</si>
  <si>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</si>
  <si>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</si>
  <si>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</si>
  <si>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</si>
  <si>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</si>
  <si>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</si>
  <si>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</si>
  <si>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</si>
  <si>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</si>
  <si>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</si>
  <si>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</si>
  <si>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</si>
  <si>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</si>
  <si>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</si>
  <si>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</si>
  <si>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</si>
  <si>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</si>
  <si>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</si>
  <si>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</si>
  <si>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</si>
  <si>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</si>
  <si>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</si>
  <si>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</si>
  <si>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</si>
  <si>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</si>
  <si>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</si>
  <si>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</si>
  <si>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</si>
  <si>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</si>
  <si>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</si>
  <si>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</si>
  <si>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</si>
  <si>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</si>
  <si>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</si>
  <si>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</si>
  <si>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</si>
  <si>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</si>
  <si>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</si>
  <si>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</si>
  <si>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</si>
  <si>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</si>
  <si>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</si>
  <si>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</si>
  <si>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</si>
  <si>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</si>
  <si>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</si>
  <si>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</si>
  <si>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</si>
  <si>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</si>
  <si>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</si>
  <si>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</si>
  <si>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</si>
  <si>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</si>
  <si>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</si>
  <si>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</si>
  <si>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</si>
  <si>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</si>
  <si>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</si>
  <si>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</si>
  <si>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</si>
  <si>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</si>
  <si>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</si>
  <si>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</si>
  <si>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</si>
  <si>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</si>
  <si>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</si>
  <si>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</si>
  <si>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</si>
  <si>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</si>
  <si>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</si>
  <si>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</si>
  <si>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</si>
  <si>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</si>
  <si>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</si>
  <si>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</si>
  <si>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</si>
  <si>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</si>
  <si>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</si>
  <si>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</si>
  <si>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</si>
  <si>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</si>
  <si>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</si>
  <si>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</si>
  <si>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</si>
  <si>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</si>
  <si>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</si>
  <si>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</si>
  <si>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</si>
  <si>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</si>
  <si>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</si>
  <si>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</si>
  <si>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</si>
  <si>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</si>
  <si>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</si>
  <si>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</si>
  <si>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</si>
  <si>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</si>
  <si>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</si>
  <si>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</si>
  <si>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</si>
  <si>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</si>
  <si>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</si>
  <si>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</si>
  <si>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</si>
  <si>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</si>
  <si>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</si>
  <si>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</si>
  <si>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</si>
  <si>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</si>
  <si>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</si>
  <si>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</si>
  <si>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</si>
  <si>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</si>
  <si>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</si>
  <si>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</si>
  <si>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</si>
  <si>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</si>
  <si>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</si>
  <si>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</si>
  <si>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</si>
  <si>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</si>
  <si>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</si>
  <si>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</si>
  <si>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</si>
  <si>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</si>
  <si>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</si>
  <si>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</si>
  <si>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</si>
  <si>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</si>
  <si>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</si>
  <si>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</si>
  <si>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</si>
  <si>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</si>
  <si>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</si>
  <si>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</si>
  <si>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</si>
  <si>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</si>
  <si>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</si>
  <si>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</si>
  <si>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</si>
  <si>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</si>
  <si>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</si>
  <si>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</si>
  <si>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</si>
  <si>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</si>
  <si>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</si>
  <si>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</si>
  <si>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</si>
  <si>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</si>
  <si>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</si>
  <si>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</si>
  <si>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</si>
  <si>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</si>
  <si>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</si>
  <si>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</si>
  <si>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</si>
  <si>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</si>
  <si>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</si>
  <si>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</si>
  <si>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</si>
  <si>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</si>
  <si>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</si>
  <si>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</si>
  <si>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</si>
  <si>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</si>
  <si>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</si>
  <si>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</si>
  <si>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</si>
  <si>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</si>
  <si>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</si>
  <si>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</si>
  <si>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</si>
  <si>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</si>
  <si>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</si>
  <si>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</si>
  <si>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</si>
  <si>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</si>
  <si>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</si>
  <si>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</si>
  <si>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</si>
  <si>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</si>
  <si>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</si>
  <si>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</si>
  <si>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</si>
  <si>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</si>
  <si>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</si>
  <si>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</si>
  <si>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</si>
  <si>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</si>
  <si>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</si>
  <si>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</si>
  <si>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</si>
  <si>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</si>
  <si>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</si>
  <si>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</si>
  <si>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</si>
  <si>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</si>
  <si>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</si>
  <si>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</si>
  <si>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</si>
  <si>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</si>
  <si>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</si>
  <si>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</si>
  <si>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</si>
  <si>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</si>
  <si>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</si>
  <si>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</si>
  <si>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</si>
  <si>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</si>
  <si>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</si>
  <si>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</si>
  <si>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</si>
  <si>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</si>
  <si>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</si>
  <si>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</si>
  <si>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</si>
  <si>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</si>
  <si>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</si>
  <si>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</si>
  <si>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</si>
  <si>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</si>
  <si>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</si>
  <si>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</si>
  <si>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</si>
  <si>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</si>
  <si>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</si>
  <si>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</si>
  <si>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</si>
  <si>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</si>
  <si>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</si>
  <si>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</si>
  <si>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</si>
  <si>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</si>
  <si>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</si>
  <si>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</si>
  <si>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</si>
  <si>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</si>
  <si>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</si>
  <si>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</si>
  <si>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</si>
  <si>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</si>
  <si>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</si>
  <si>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</si>
  <si>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</si>
  <si>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</si>
  <si>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</si>
  <si>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</si>
  <si>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</si>
  <si>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</si>
  <si>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</si>
  <si>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</si>
  <si>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</si>
  <si>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</si>
  <si>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</si>
  <si>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</si>
  <si>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</si>
  <si>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</si>
  <si>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</si>
  <si>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</si>
  <si>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</si>
  <si>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</si>
  <si>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</si>
  <si>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</si>
  <si>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</si>
  <si>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</si>
  <si>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</si>
  <si>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</si>
  <si>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</si>
  <si>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</si>
  <si>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</si>
  <si>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</si>
  <si>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</si>
  <si>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</si>
  <si>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</si>
  <si>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</si>
  <si>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</si>
  <si>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</si>
  <si>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</si>
  <si>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</si>
  <si>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</si>
  <si>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</si>
  <si>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</si>
  <si>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</si>
  <si>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</si>
  <si>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</si>
  <si>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</si>
  <si>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</si>
  <si>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</si>
  <si>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</si>
  <si>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</si>
  <si>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</si>
  <si>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</si>
  <si>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</si>
  <si>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</si>
  <si>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</si>
  <si>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</si>
  <si>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</si>
  <si>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</si>
  <si>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</si>
  <si>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</si>
  <si>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</si>
  <si>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</si>
  <si>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</si>
  <si>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</si>
  <si>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</si>
  <si>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</si>
  <si>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</si>
  <si>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</si>
  <si>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</si>
  <si>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</si>
  <si>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</si>
  <si>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</si>
  <si>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</si>
  <si>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</si>
  <si>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</si>
  <si>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</si>
  <si>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</si>
  <si>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</si>
  <si>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</si>
  <si>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</si>
  <si>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</si>
  <si>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</si>
  <si>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</si>
  <si>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</si>
  <si>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</si>
  <si>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</si>
  <si>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</si>
  <si>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</si>
  <si>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</si>
  <si>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</si>
  <si>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</si>
  <si>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</si>
  <si>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</si>
  <si>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</si>
  <si>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</si>
  <si>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</si>
  <si>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</si>
  <si>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</si>
  <si>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</si>
  <si>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</si>
  <si>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</si>
  <si>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</si>
  <si>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</si>
  <si>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</si>
  <si>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</si>
  <si>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</si>
  <si>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</si>
  <si>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</si>
  <si>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</si>
  <si>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</si>
  <si>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</si>
  <si>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</si>
  <si>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</si>
  <si>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</si>
  <si>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</si>
  <si>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</si>
  <si>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</si>
  <si>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</si>
  <si>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</si>
  <si>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</si>
  <si>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</si>
  <si>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</si>
  <si>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</si>
  <si>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</si>
  <si>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</si>
  <si>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</si>
  <si>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</si>
  <si>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</si>
  <si>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</si>
  <si>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</si>
  <si>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</si>
  <si>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</si>
  <si>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</si>
  <si>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</si>
  <si>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</si>
  <si>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</si>
  <si>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</si>
  <si>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</si>
  <si>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</si>
  <si>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</si>
  <si>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</si>
  <si>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</si>
  <si>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</si>
  <si>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</si>
  <si>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</si>
  <si>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</si>
  <si>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</si>
  <si>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</si>
  <si>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</si>
  <si>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</si>
  <si>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</si>
  <si>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</si>
  <si>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</si>
  <si>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</si>
  <si>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</si>
  <si>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</si>
  <si>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</si>
  <si>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</si>
  <si>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</si>
  <si>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</si>
  <si>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</si>
  <si>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</si>
  <si>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</si>
  <si>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</si>
  <si>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</si>
  <si>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</si>
  <si>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</si>
  <si>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</si>
  <si>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</si>
  <si>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</si>
  <si>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</si>
  <si>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</si>
  <si>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</si>
  <si>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</si>
  <si>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</si>
  <si>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</si>
  <si>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</si>
  <si>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</si>
  <si>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</si>
  <si>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</si>
  <si>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</si>
  <si>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</si>
  <si>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</si>
  <si>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</si>
  <si>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</si>
  <si>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</si>
  <si>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</si>
  <si>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</si>
  <si>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</si>
  <si>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</si>
  <si>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</si>
  <si>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</si>
  <si>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</si>
  <si>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</si>
  <si>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</si>
  <si>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</si>
  <si>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</si>
  <si>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</si>
  <si>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</si>
  <si>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</si>
  <si>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</si>
  <si>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</si>
  <si>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</si>
  <si>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</si>
  <si>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</si>
  <si>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</si>
  <si>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</si>
  <si>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</si>
  <si>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</si>
  <si>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</si>
  <si>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</si>
  <si>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</si>
  <si>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</si>
  <si>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</si>
  <si>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</si>
  <si>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</si>
  <si>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</si>
  <si>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</si>
  <si>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</si>
  <si>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</si>
  <si>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</si>
  <si>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</si>
  <si>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</si>
  <si>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</si>
  <si>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</si>
  <si>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</si>
  <si>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</si>
  <si>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</si>
  <si>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</si>
  <si>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</si>
  <si>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</si>
  <si>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</si>
  <si>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</si>
  <si>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</si>
  <si>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</si>
  <si>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</si>
  <si>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</si>
  <si>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</si>
  <si>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</si>
  <si>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</si>
  <si>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</si>
  <si>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</si>
  <si>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</si>
  <si>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</si>
  <si>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</si>
  <si>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</si>
  <si>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</si>
  <si>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</si>
  <si>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</si>
  <si>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</si>
  <si>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</si>
  <si>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</si>
  <si>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</si>
  <si>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</si>
  <si>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</si>
  <si>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</si>
  <si>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</si>
  <si>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</si>
  <si>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</si>
  <si>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</si>
  <si>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</si>
  <si>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</si>
  <si>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</si>
  <si>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</si>
  <si>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</si>
  <si>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</si>
  <si>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</si>
  <si>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</si>
  <si>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</si>
  <si>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</si>
  <si>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</si>
  <si>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</si>
  <si>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</si>
  <si>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</si>
  <si>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</si>
  <si>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</si>
  <si>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</si>
  <si>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</si>
  <si>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</si>
  <si>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</si>
  <si>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</si>
  <si>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</si>
  <si>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</si>
  <si>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</si>
  <si>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</si>
  <si>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</si>
  <si>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</si>
  <si>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</si>
  <si>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</si>
  <si>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</si>
  <si>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</si>
  <si>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</si>
  <si>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</si>
  <si>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</si>
  <si>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</si>
  <si>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</si>
  <si>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</si>
  <si>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</si>
  <si>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</si>
  <si>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</si>
  <si>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</si>
  <si>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</si>
  <si>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</si>
  <si>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</si>
  <si>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</si>
  <si>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</si>
  <si>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</si>
  <si>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</si>
  <si>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</si>
  <si>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</si>
  <si>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</si>
  <si>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</si>
  <si>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</si>
  <si>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</si>
  <si>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</si>
  <si>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</si>
  <si>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</si>
  <si>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</si>
  <si>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</si>
  <si>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</si>
  <si>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</si>
  <si>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</si>
  <si>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</si>
  <si>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</si>
  <si>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</si>
  <si>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</si>
  <si>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</si>
  <si>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</si>
  <si>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</si>
  <si>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</si>
  <si>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</si>
  <si>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</si>
  <si>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</si>
  <si>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</si>
  <si>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</si>
  <si>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</si>
  <si>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</si>
  <si>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</si>
  <si>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</si>
  <si>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</si>
  <si>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</si>
  <si>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</si>
  <si>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</si>
  <si>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</si>
  <si>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</si>
  <si>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</si>
  <si>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</si>
  <si>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</si>
  <si>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</si>
  <si>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</si>
  <si>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</si>
  <si>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</si>
  <si>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</si>
  <si>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</si>
  <si>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</si>
  <si>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</si>
  <si>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</si>
  <si>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</si>
  <si>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</si>
  <si>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</si>
  <si>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</si>
  <si>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</si>
  <si>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</si>
  <si>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</si>
  <si>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</si>
  <si>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</si>
  <si>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</si>
  <si>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</si>
  <si>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</si>
  <si>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</si>
  <si>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</si>
  <si>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</si>
  <si>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</si>
  <si>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</si>
  <si>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</si>
  <si>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</si>
  <si>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</si>
  <si>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</si>
  <si>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</si>
  <si>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</si>
  <si>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</si>
  <si>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</si>
  <si>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</si>
  <si>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</si>
  <si>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</si>
  <si>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</si>
  <si>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</si>
  <si>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</si>
  <si>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</si>
  <si>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</si>
  <si>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</si>
  <si>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</si>
  <si>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</si>
  <si>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</si>
  <si>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</si>
  <si>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</si>
  <si>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</si>
  <si>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</si>
  <si>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</si>
  <si>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</si>
  <si>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</si>
  <si>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</si>
  <si>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</si>
  <si>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</si>
  <si>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</si>
  <si>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</si>
  <si>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</si>
  <si>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</si>
  <si>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</si>
  <si>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</si>
  <si>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</si>
  <si>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</si>
  <si>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</si>
  <si>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</si>
  <si>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</si>
  <si>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</si>
  <si>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</si>
  <si>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</si>
  <si>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</si>
  <si>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</si>
  <si>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</si>
  <si>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</si>
  <si>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</si>
  <si>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</si>
  <si>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</si>
  <si>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</si>
  <si>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</si>
  <si>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</si>
  <si>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</si>
  <si>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</si>
  <si>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</si>
  <si>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</si>
  <si>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</si>
  <si>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</si>
  <si>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</si>
  <si>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</si>
  <si>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</si>
  <si>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</si>
  <si>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</si>
  <si>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</si>
  <si>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</si>
  <si>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</si>
  <si>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</si>
  <si>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</si>
  <si>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</si>
  <si>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</si>
  <si>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</si>
  <si>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</si>
  <si>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</si>
  <si>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</si>
  <si>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</si>
  <si>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</si>
  <si>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</si>
  <si>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</si>
  <si>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</si>
  <si>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</si>
  <si>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</si>
  <si>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</si>
  <si>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</si>
  <si>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</si>
  <si>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</si>
  <si>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</si>
  <si>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</si>
  <si>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</si>
  <si>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</si>
  <si>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</si>
  <si>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</si>
  <si>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</si>
  <si>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</si>
  <si>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</si>
  <si>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</si>
  <si>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</si>
  <si>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</si>
  <si>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</si>
  <si>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</si>
  <si>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</si>
  <si>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</si>
  <si>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</si>
  <si>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</si>
  <si>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</si>
  <si>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</si>
  <si>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</si>
  <si>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</si>
  <si>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</si>
  <si>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</si>
  <si>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</si>
  <si>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</si>
  <si>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</si>
  <si>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</si>
  <si>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</si>
  <si>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</si>
  <si>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</si>
  <si>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</si>
  <si>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</si>
  <si>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</si>
  <si>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</si>
  <si>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</si>
  <si>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</si>
  <si>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</si>
  <si>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</si>
  <si>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</si>
  <si>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</si>
  <si>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</si>
  <si>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</si>
  <si>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</si>
  <si>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</si>
  <si>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</si>
  <si>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</si>
  <si>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</si>
  <si>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</si>
  <si>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</si>
  <si>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</si>
  <si>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</si>
  <si>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</si>
  <si>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</si>
  <si>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</si>
  <si>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</si>
  <si>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</si>
  <si>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</si>
  <si>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</si>
  <si>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</si>
  <si>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</si>
  <si>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</si>
  <si>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</si>
  <si>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</si>
  <si>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</si>
  <si>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</si>
  <si>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</si>
  <si>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</si>
  <si>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</si>
  <si>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</si>
  <si>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</si>
  <si>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</si>
  <si>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</si>
  <si>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</si>
  <si>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</si>
  <si>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</si>
  <si>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</si>
  <si>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</si>
  <si>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</si>
  <si>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</si>
  <si>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</si>
  <si>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</si>
  <si>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</si>
  <si>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</si>
  <si>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</si>
  <si>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</si>
  <si>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</si>
  <si>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</si>
  <si>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</si>
  <si>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</si>
  <si>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</si>
  <si>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</si>
  <si>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</si>
  <si>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</si>
  <si>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</si>
  <si>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</si>
  <si>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</si>
  <si>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</si>
  <si>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</si>
  <si>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</si>
  <si>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</si>
  <si>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</si>
  <si>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</si>
  <si>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</si>
  <si>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</si>
  <si>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</si>
  <si>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</si>
  <si>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</si>
  <si>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</si>
  <si>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</si>
  <si>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</si>
  <si>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</si>
  <si>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</si>
  <si>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</si>
  <si>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</si>
  <si>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</si>
  <si>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</si>
  <si>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</si>
  <si>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</si>
  <si>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</si>
  <si>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</si>
  <si>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</si>
  <si>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</si>
  <si>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</si>
  <si>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</si>
  <si>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</si>
  <si>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</si>
  <si>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</si>
  <si>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</si>
  <si>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</si>
  <si>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</si>
  <si>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</si>
  <si>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</si>
  <si>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</si>
  <si>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</si>
  <si>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</si>
  <si>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</si>
  <si>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</si>
  <si>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</si>
  <si>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</si>
  <si>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</si>
  <si>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</si>
  <si>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</si>
  <si>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</si>
  <si>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</si>
  <si>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</si>
  <si>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</si>
  <si>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</si>
  <si>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</si>
  <si>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</si>
  <si>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</si>
  <si>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</si>
  <si>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</si>
  <si>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</si>
  <si>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</si>
  <si>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</si>
  <si>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</si>
  <si>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</si>
  <si>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</si>
  <si>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</si>
  <si>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</si>
  <si>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</si>
  <si>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</si>
  <si>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</si>
  <si>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</si>
  <si>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</si>
  <si>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</si>
  <si>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</si>
  <si>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</si>
  <si>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</si>
  <si>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</si>
  <si>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</si>
  <si>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</si>
  <si>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</si>
  <si>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</si>
  <si>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</si>
  <si>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</si>
  <si>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</si>
  <si>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</si>
  <si>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</si>
  <si>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</si>
  <si>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</si>
  <si>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</si>
  <si>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</si>
  <si>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</si>
  <si>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</si>
  <si>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</si>
  <si>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</si>
  <si>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</si>
  <si>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</si>
  <si>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</si>
  <si>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</si>
  <si>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</si>
  <si>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</si>
  <si>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</si>
  <si>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</si>
  <si>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</si>
  <si>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</si>
  <si>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</si>
  <si>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</si>
  <si>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</si>
  <si>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</si>
  <si>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</si>
  <si>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</si>
  <si>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</si>
  <si>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</si>
  <si>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</si>
  <si>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</si>
  <si>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</si>
  <si>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</si>
  <si>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</si>
  <si>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</si>
  <si>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</si>
  <si>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</si>
  <si>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</si>
  <si>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</si>
  <si>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</si>
  <si>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</si>
  <si>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</si>
  <si>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</si>
  <si>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</si>
  <si>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</si>
  <si>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</si>
  <si>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</si>
  <si>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</si>
  <si>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</si>
  <si>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</si>
  <si>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</si>
  <si>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</si>
  <si>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</si>
  <si>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</si>
  <si>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</si>
  <si>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</si>
  <si>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</si>
  <si>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</si>
  <si>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</si>
  <si>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</si>
  <si>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</si>
  <si>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</si>
  <si>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</si>
  <si>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</si>
  <si>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</si>
  <si>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</si>
  <si>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</si>
  <si>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</si>
  <si>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</si>
  <si>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</si>
  <si>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</si>
  <si>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</si>
  <si>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</si>
  <si>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</si>
  <si>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</si>
  <si>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</si>
  <si>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</si>
  <si>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</si>
  <si>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</si>
  <si>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</si>
  <si>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</si>
  <si>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</si>
  <si>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</si>
  <si>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</si>
  <si>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</si>
  <si>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</si>
  <si>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</si>
  <si>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</si>
  <si>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</si>
  <si>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</si>
  <si>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</si>
  <si>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</si>
  <si>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</si>
  <si>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</si>
  <si>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</si>
  <si>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</si>
  <si>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</si>
  <si>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</si>
  <si>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</si>
  <si>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</si>
  <si>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</si>
  <si>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</si>
  <si>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</si>
  <si>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</si>
  <si>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</si>
  <si>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</si>
  <si>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</si>
  <si>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</si>
  <si>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</si>
  <si>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</si>
  <si>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</si>
  <si>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</si>
  <si>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</si>
  <si>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</si>
  <si>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</si>
  <si>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</si>
  <si>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</si>
  <si>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</si>
  <si>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</si>
  <si>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</si>
  <si>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</si>
  <si>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</si>
  <si>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</si>
  <si>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</si>
  <si>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</si>
  <si>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</si>
  <si>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</si>
  <si>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</si>
  <si>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</si>
  <si>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</si>
  <si>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</si>
  <si>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</si>
  <si>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</si>
  <si>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</si>
  <si>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</si>
  <si>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</si>
  <si>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</si>
  <si>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</si>
  <si>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</si>
  <si>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</si>
  <si>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</si>
  <si>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</si>
  <si>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</si>
  <si>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</si>
  <si>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</si>
  <si>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</si>
  <si>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</si>
  <si>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</si>
  <si>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</si>
  <si>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</si>
  <si>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</si>
  <si>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</si>
  <si>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</si>
  <si>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</si>
  <si>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</si>
  <si>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</si>
  <si>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</si>
  <si>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</si>
  <si>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</si>
  <si>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</si>
  <si>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</si>
  <si>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</si>
  <si>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</si>
  <si>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</si>
  <si>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</si>
  <si>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</si>
  <si>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</si>
  <si>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</si>
  <si>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</si>
  <si>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</si>
  <si>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</si>
  <si>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</si>
  <si>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</si>
  <si>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</si>
  <si>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</si>
  <si>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</si>
  <si>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</si>
  <si>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</si>
  <si>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</si>
  <si>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</si>
  <si>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</si>
  <si>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</si>
  <si>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</si>
  <si>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</si>
  <si>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</si>
  <si>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</si>
  <si>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</si>
  <si>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</si>
  <si>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</si>
  <si>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</si>
  <si>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</si>
  <si>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</si>
  <si>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</si>
  <si>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</si>
  <si>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</si>
  <si>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</si>
  <si>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</si>
  <si>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</si>
  <si>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</si>
  <si>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</si>
  <si>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</si>
  <si>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</si>
  <si>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</si>
  <si>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</si>
  <si>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</si>
  <si>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</si>
  <si>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</si>
  <si>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</si>
  <si>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</si>
  <si>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</si>
  <si>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</si>
  <si>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</si>
  <si>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</si>
  <si>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</si>
  <si>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</si>
  <si>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</si>
  <si>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</si>
  <si>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</si>
  <si>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</si>
  <si>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</si>
  <si>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</si>
  <si>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</si>
  <si>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</si>
  <si>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</si>
  <si>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</si>
  <si>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</si>
  <si>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</si>
  <si>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</si>
  <si>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</si>
  <si>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</si>
  <si>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</si>
  <si>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</si>
  <si>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</si>
  <si>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</si>
  <si>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</si>
  <si>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</si>
  <si>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</si>
  <si>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</si>
  <si>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</si>
  <si>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</si>
  <si>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</si>
  <si>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</si>
  <si>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</si>
  <si>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</si>
  <si>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</si>
  <si>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</si>
  <si>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</si>
  <si>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</si>
  <si>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</si>
  <si>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</si>
  <si>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</si>
  <si>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</si>
  <si>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</si>
  <si>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</si>
  <si>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</si>
  <si>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</si>
  <si>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</si>
  <si>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</si>
  <si>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</si>
  <si>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</si>
  <si>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</si>
  <si>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</si>
  <si>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</si>
  <si>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</si>
  <si>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</si>
  <si>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</si>
  <si>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</si>
  <si>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</si>
  <si>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</si>
  <si>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</si>
  <si>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</si>
  <si>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</si>
  <si>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</si>
  <si>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</si>
  <si>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</si>
  <si>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</si>
  <si>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</si>
  <si>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</si>
  <si>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</si>
  <si>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</si>
  <si>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</si>
  <si>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</si>
  <si>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</si>
  <si>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</si>
  <si>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</si>
  <si>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</si>
  <si>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</si>
  <si>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</si>
  <si>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</si>
  <si>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</si>
  <si>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</si>
  <si>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</si>
  <si>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</si>
  <si>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</si>
  <si>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</si>
  <si>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</si>
  <si>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</si>
  <si>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</si>
  <si>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</si>
  <si>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</si>
  <si>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</si>
  <si>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</si>
  <si>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</si>
  <si>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</si>
  <si>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</si>
  <si>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</si>
  <si>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</si>
  <si>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</si>
  <si>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</si>
  <si>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</si>
  <si>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</si>
  <si>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</si>
  <si>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</si>
  <si>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</si>
  <si>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</si>
  <si>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</si>
  <si>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</si>
  <si>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</si>
  <si>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</si>
  <si>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</si>
  <si>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</si>
  <si>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</si>
  <si>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</si>
  <si>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</si>
  <si>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</si>
  <si>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</si>
  <si>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</si>
  <si>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</si>
  <si>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</si>
  <si>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</si>
  <si>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</si>
  <si>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</si>
  <si>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</si>
  <si>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</si>
  <si>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</si>
  <si>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</si>
  <si>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</si>
  <si>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</si>
  <si>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</si>
  <si>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</si>
  <si>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</si>
  <si>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</si>
  <si>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</si>
  <si>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</si>
  <si>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</si>
  <si>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</si>
  <si>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</si>
  <si>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</si>
  <si>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</si>
  <si>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</si>
  <si>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</si>
  <si>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</si>
  <si>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</si>
  <si>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</si>
  <si>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</si>
  <si>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</si>
  <si>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</si>
  <si>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</si>
  <si>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</si>
  <si>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</si>
  <si>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</si>
  <si>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</si>
  <si>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</si>
  <si>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</si>
  <si>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</si>
  <si>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</si>
  <si>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</si>
  <si>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</si>
  <si>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</si>
  <si>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</si>
  <si>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</si>
  <si>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</si>
  <si>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</si>
  <si>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</si>
  <si>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</si>
  <si>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</si>
  <si>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</si>
  <si>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</si>
  <si>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</si>
  <si>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</si>
  <si>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</si>
  <si>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</si>
  <si>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</si>
  <si>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</si>
  <si>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</si>
  <si>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</si>
  <si>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</si>
  <si>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</si>
  <si>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</si>
  <si>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</si>
  <si>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</si>
  <si>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</si>
  <si>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</si>
  <si>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</si>
  <si>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</si>
  <si>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</si>
  <si>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</si>
  <si>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</si>
  <si>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</si>
  <si>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</si>
  <si>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</si>
  <si>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</si>
  <si>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</si>
  <si>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</si>
  <si>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</si>
  <si>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</si>
  <si>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</si>
  <si>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</si>
  <si>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</si>
  <si>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</si>
  <si>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</si>
  <si>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</si>
  <si>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</si>
  <si>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</si>
  <si>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</si>
  <si>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</si>
  <si>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</si>
  <si>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</si>
  <si>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</si>
  <si>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</si>
  <si>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</si>
  <si>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</si>
  <si>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</si>
  <si>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</si>
  <si>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</si>
  <si>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</si>
  <si>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</si>
  <si>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</si>
  <si>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</si>
  <si>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</si>
  <si>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</si>
  <si>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</si>
  <si>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</si>
  <si>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</si>
  <si>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</si>
  <si>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</si>
  <si>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</si>
  <si>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</si>
  <si>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</si>
  <si>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</si>
  <si>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</si>
  <si>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</si>
  <si>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</si>
  <si>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</si>
  <si>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</si>
  <si>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</si>
  <si>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</si>
  <si>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</si>
  <si>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</si>
  <si>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</si>
  <si>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</si>
  <si>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</si>
  <si>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</si>
  <si>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</si>
  <si>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</si>
  <si>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</si>
  <si>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</si>
  <si>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</si>
  <si>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</si>
  <si>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</si>
  <si>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</si>
  <si>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</si>
  <si>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</si>
  <si>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</si>
  <si>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</si>
  <si>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</si>
  <si>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</si>
  <si>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</si>
  <si>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</si>
  <si>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</si>
  <si>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</si>
  <si>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</si>
  <si>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</si>
  <si>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</si>
  <si>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</si>
  <si>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</si>
  <si>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</si>
  <si>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</si>
  <si>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</si>
  <si>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</si>
  <si>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</si>
  <si>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</si>
  <si>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</si>
  <si>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</si>
  <si>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</si>
  <si>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</si>
  <si>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</si>
  <si>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</si>
  <si>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</si>
  <si>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</si>
  <si>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</si>
  <si>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</si>
  <si>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</si>
  <si>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</si>
  <si>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</si>
  <si>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</si>
  <si>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</si>
  <si>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</si>
  <si>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</si>
  <si>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</si>
  <si>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</si>
  <si>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</si>
  <si>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</si>
  <si>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</si>
  <si>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</si>
  <si>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</si>
  <si>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</si>
  <si>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</si>
  <si>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</si>
  <si>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</si>
  <si>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</si>
  <si>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</si>
  <si>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</si>
  <si>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</si>
  <si>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</si>
  <si>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</si>
  <si>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</si>
  <si>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</si>
  <si>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</si>
  <si>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</si>
  <si>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</si>
  <si>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</si>
  <si>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</si>
  <si>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</si>
  <si>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</si>
  <si>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</si>
  <si>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</si>
  <si>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</si>
  <si>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</si>
  <si>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</si>
  <si>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</si>
  <si>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</si>
  <si>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</si>
  <si>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</si>
  <si>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</si>
  <si>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</si>
  <si>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</si>
  <si>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</si>
  <si>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</si>
  <si>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</si>
  <si>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</si>
  <si>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</si>
  <si>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</si>
  <si>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</si>
  <si>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</si>
  <si>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</si>
  <si>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</si>
  <si>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</si>
  <si>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</si>
  <si>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</si>
  <si>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</si>
  <si>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</si>
  <si>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</si>
  <si>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</si>
  <si>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</si>
  <si>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</si>
  <si>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</si>
  <si>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</si>
  <si>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</si>
  <si>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</si>
  <si>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</si>
  <si>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</si>
  <si>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</si>
  <si>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</si>
  <si>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</si>
  <si>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</si>
  <si>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</si>
  <si>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</si>
  <si>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</si>
  <si>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</si>
  <si>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</si>
  <si>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</si>
  <si>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</si>
  <si>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</si>
  <si>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</si>
  <si>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</si>
  <si>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</si>
  <si>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</si>
  <si>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</si>
  <si>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</si>
  <si>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</si>
  <si>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</si>
  <si>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</si>
  <si>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</si>
  <si>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</si>
  <si>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</si>
  <si>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</si>
  <si>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</si>
  <si>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</si>
  <si>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</si>
  <si>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</si>
  <si>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</si>
  <si>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</si>
  <si>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</si>
  <si>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</si>
  <si>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</si>
  <si>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</si>
  <si>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</si>
  <si>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</si>
  <si>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</si>
  <si>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</si>
  <si>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</si>
  <si>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</si>
  <si>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</si>
  <si>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</si>
  <si>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</si>
  <si>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</si>
  <si>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</si>
  <si>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</si>
  <si>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</si>
  <si>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</si>
  <si>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</si>
  <si>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</si>
  <si>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</si>
  <si>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</si>
  <si>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</si>
  <si>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</si>
  <si>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</si>
  <si>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</si>
  <si>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</si>
  <si>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</si>
  <si>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</si>
  <si>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</si>
  <si>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</si>
  <si>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</si>
  <si>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</si>
  <si>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</si>
  <si>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</si>
  <si>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</si>
  <si>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</si>
  <si>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</si>
  <si>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</si>
  <si>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</si>
  <si>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</si>
  <si>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</si>
  <si>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</si>
  <si>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</si>
  <si>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</si>
  <si>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</si>
  <si>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</si>
  <si>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</si>
  <si>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</si>
  <si>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</si>
  <si>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</si>
  <si>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</si>
  <si>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</si>
  <si>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</si>
  <si>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</si>
  <si>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</si>
  <si>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</si>
  <si>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</si>
  <si>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</si>
  <si>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</si>
  <si>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</si>
  <si>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</si>
  <si>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</si>
  <si>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</si>
  <si>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</si>
  <si>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</si>
  <si>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</si>
  <si>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</si>
  <si>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</si>
  <si>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</si>
  <si>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</si>
  <si>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</si>
  <si>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</si>
  <si>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</si>
  <si>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</si>
  <si>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</si>
  <si>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</si>
  <si>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</si>
  <si>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</si>
  <si>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</si>
  <si>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</si>
  <si>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</si>
  <si>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</si>
  <si>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</si>
  <si>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</si>
  <si>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</si>
  <si>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</si>
  <si>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</si>
  <si>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</si>
  <si>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</si>
  <si>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</si>
  <si>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</si>
  <si>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</si>
  <si>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</si>
  <si>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</si>
  <si>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</si>
  <si>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</si>
  <si>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</si>
  <si>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</si>
  <si>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</si>
  <si>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</si>
  <si>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</si>
  <si>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</si>
  <si>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</si>
  <si>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</si>
  <si>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</si>
  <si>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</si>
  <si>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</si>
  <si>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</si>
  <si>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</si>
  <si>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</si>
  <si>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</si>
  <si>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</si>
  <si>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</si>
  <si>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</si>
  <si>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</si>
  <si>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</si>
  <si>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</si>
  <si>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</si>
  <si>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</si>
  <si>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</si>
  <si>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</si>
  <si>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</si>
  <si>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</si>
  <si>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</si>
  <si>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</si>
  <si>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</si>
  <si>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</si>
  <si>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</si>
  <si>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</si>
  <si>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</si>
  <si>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</si>
  <si>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</si>
  <si>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</si>
  <si>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</si>
  <si>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</si>
  <si>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</si>
  <si>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</si>
  <si>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</si>
  <si>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</si>
  <si>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</si>
  <si>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</si>
  <si>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</si>
  <si>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</si>
  <si>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</si>
  <si>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</si>
  <si>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</si>
  <si>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</si>
  <si>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</si>
  <si>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</si>
  <si>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</si>
  <si>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</si>
  <si>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</si>
  <si>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</si>
  <si>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</si>
  <si>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</si>
  <si>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</si>
  <si>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</si>
  <si>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</si>
  <si>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</si>
  <si>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</si>
  <si>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</si>
  <si>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</si>
  <si>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</si>
  <si>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</si>
  <si>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</si>
  <si>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</si>
  <si>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</si>
  <si>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</si>
  <si>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</si>
  <si>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</si>
  <si>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</si>
  <si>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</si>
  <si>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</si>
  <si>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</si>
  <si>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</si>
  <si>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</si>
  <si>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</si>
  <si>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</si>
  <si>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</si>
  <si>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</si>
  <si>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</si>
  <si>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</si>
  <si>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</si>
  <si>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</si>
  <si>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</si>
  <si>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</si>
  <si>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</si>
  <si>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</si>
  <si>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</si>
  <si>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</si>
  <si>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</si>
  <si>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</si>
  <si>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</si>
  <si>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</si>
  <si>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</si>
  <si>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</si>
  <si>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</si>
  <si>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</si>
  <si>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</si>
  <si>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</si>
  <si>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</si>
  <si>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</si>
  <si>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</si>
  <si>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</si>
  <si>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</si>
  <si>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</si>
  <si>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</si>
  <si>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</si>
  <si>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</si>
  <si>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</si>
  <si>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</si>
  <si>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</si>
  <si>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</si>
  <si>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</si>
  <si>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</si>
  <si>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</si>
  <si>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</si>
  <si>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</si>
  <si>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</si>
  <si>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</si>
  <si>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</si>
  <si>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</si>
  <si>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</si>
  <si>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</si>
  <si>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</si>
  <si>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</si>
  <si>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</si>
  <si>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</si>
  <si>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</si>
  <si>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</si>
  <si>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</si>
  <si>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</si>
  <si>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</si>
  <si>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</si>
  <si>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</si>
  <si>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</si>
  <si>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</si>
  <si>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</si>
  <si>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</si>
  <si>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</si>
  <si>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</si>
  <si>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</si>
  <si>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</si>
  <si>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</si>
  <si>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</si>
  <si>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</si>
  <si>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</si>
  <si>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</si>
  <si>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</si>
  <si>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</si>
  <si>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</si>
  <si>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</si>
  <si>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</si>
  <si>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</si>
  <si>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</si>
  <si>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</si>
  <si>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</si>
  <si>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</si>
  <si>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</si>
  <si>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</si>
  <si>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</si>
  <si>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</si>
  <si>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</si>
  <si>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</si>
  <si>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</si>
  <si>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</si>
  <si>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</si>
  <si>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</si>
  <si>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</si>
  <si>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</si>
  <si>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</si>
  <si>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</si>
  <si>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</si>
  <si>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</si>
  <si>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</si>
  <si>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</si>
  <si>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</si>
  <si>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</si>
  <si>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</si>
  <si>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</si>
  <si>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</si>
  <si>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</si>
  <si>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</si>
  <si>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</si>
  <si>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</si>
  <si>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</si>
  <si>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</si>
  <si>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</si>
  <si>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</si>
  <si>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</si>
  <si>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</si>
  <si>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</si>
  <si>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</si>
  <si>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</si>
  <si>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</si>
  <si>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</si>
  <si>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</si>
  <si>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</si>
  <si>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</si>
  <si>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</si>
  <si>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</si>
  <si>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</si>
  <si>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</si>
  <si>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</si>
  <si>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</si>
  <si>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</si>
  <si>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</si>
  <si>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</si>
  <si>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</si>
  <si>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</si>
  <si>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</si>
  <si>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</si>
  <si>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</si>
  <si>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</si>
  <si>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</si>
  <si>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</si>
  <si>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</si>
  <si>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</si>
  <si>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</si>
  <si>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</si>
  <si>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</si>
  <si>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</si>
  <si>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</si>
  <si>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</si>
  <si>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</si>
  <si>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</si>
  <si>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</si>
  <si>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</si>
  <si>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</si>
  <si>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</si>
  <si>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</si>
  <si>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</si>
  <si>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</si>
  <si>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</si>
  <si>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</si>
  <si>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</si>
  <si>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</si>
  <si>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</si>
  <si>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</si>
  <si>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</si>
  <si>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</si>
  <si>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</si>
  <si>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</si>
  <si>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</si>
  <si>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</si>
  <si>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</si>
  <si>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</si>
  <si>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</si>
  <si>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</si>
  <si>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</si>
  <si>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</si>
  <si>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</si>
  <si>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</si>
  <si>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</si>
  <si>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</si>
  <si>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</si>
  <si>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</si>
  <si>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</si>
  <si>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</si>
  <si>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</si>
  <si>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</si>
  <si>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</si>
  <si>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</si>
  <si>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</si>
  <si>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</si>
  <si>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</si>
  <si>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</si>
  <si>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</si>
  <si>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</si>
  <si>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</si>
  <si>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</si>
  <si>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</si>
  <si>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</si>
  <si>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</si>
  <si>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</si>
  <si>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</si>
  <si>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</si>
  <si>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</si>
  <si>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</si>
  <si>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</si>
  <si>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</si>
  <si>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</si>
  <si>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</si>
  <si>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</si>
  <si>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</si>
  <si>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</si>
  <si>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</si>
  <si>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</si>
  <si>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</si>
  <si>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</si>
  <si>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</si>
  <si>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</si>
  <si>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</si>
  <si>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</si>
  <si>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</si>
  <si>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</si>
  <si>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</si>
  <si>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</si>
  <si>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</si>
  <si>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</si>
  <si>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</si>
  <si>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</si>
  <si>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</si>
  <si>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</si>
  <si>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</si>
  <si>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</si>
  <si>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</si>
  <si>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</si>
  <si>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</si>
  <si>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</si>
  <si>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</si>
  <si>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</si>
  <si>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</si>
  <si>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</si>
  <si>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</si>
  <si>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</si>
  <si>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</si>
  <si>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</si>
  <si>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</si>
  <si>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</si>
  <si>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</si>
  <si>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</si>
  <si>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</si>
  <si>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</si>
  <si>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</si>
  <si>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</si>
  <si>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</si>
  <si>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</si>
  <si>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</si>
  <si>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</si>
  <si>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</si>
  <si>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</si>
  <si>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</si>
  <si>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</si>
  <si>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</si>
  <si>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</si>
  <si>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</si>
  <si>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</si>
  <si>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</si>
  <si>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</si>
  <si>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</si>
  <si>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</si>
  <si>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</si>
  <si>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</si>
  <si>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</si>
  <si>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</si>
  <si>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</si>
  <si>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</si>
  <si>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</si>
  <si>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</si>
  <si>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</si>
  <si>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</si>
  <si>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</si>
  <si>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</si>
  <si>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</si>
  <si>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</si>
  <si>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</si>
  <si>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</si>
  <si>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</si>
  <si>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</si>
  <si>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</si>
  <si>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</si>
  <si>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</si>
  <si>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</si>
  <si>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</si>
  <si>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</si>
  <si>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</si>
  <si>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</si>
  <si>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</si>
  <si>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</si>
  <si>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</si>
  <si>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</si>
  <si>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</si>
  <si>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</si>
  <si>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</si>
  <si>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</si>
  <si>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</si>
  <si>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</si>
  <si>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</si>
  <si>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</si>
  <si>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</si>
  <si>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</si>
  <si>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</si>
  <si>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</si>
  <si>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</si>
  <si>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</si>
  <si>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</si>
  <si>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</si>
  <si>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</si>
  <si>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</si>
  <si>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</si>
  <si>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</si>
  <si>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</si>
  <si>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</si>
  <si>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</si>
  <si>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</si>
  <si>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</si>
  <si>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</si>
  <si>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</si>
  <si>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</si>
  <si>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</si>
  <si>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</si>
  <si>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</si>
  <si>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</si>
  <si>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</si>
  <si>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</si>
  <si>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</si>
  <si>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</si>
  <si>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</si>
  <si>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</si>
  <si>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</si>
  <si>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</si>
  <si>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</si>
  <si>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</si>
  <si>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</si>
  <si>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</si>
  <si>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</si>
  <si>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</si>
  <si>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</si>
  <si>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</si>
  <si>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</si>
  <si>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</si>
  <si>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</si>
  <si>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</si>
  <si>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</si>
  <si>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</si>
  <si>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</si>
  <si>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</si>
  <si>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</si>
  <si>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</si>
  <si>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</si>
  <si>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</si>
  <si>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</si>
  <si>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</si>
  <si>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</si>
  <si>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</si>
  <si>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</si>
  <si>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</si>
  <si>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</si>
  <si>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</si>
  <si>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</si>
  <si>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</si>
  <si>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</si>
  <si>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</si>
  <si>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</si>
  <si>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</si>
  <si>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</si>
  <si>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</si>
  <si>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</si>
  <si>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</si>
  <si>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</si>
  <si>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</si>
  <si>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</si>
  <si>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</si>
  <si>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</si>
  <si>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</si>
  <si>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</si>
  <si>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</si>
  <si>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</si>
  <si>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</si>
  <si>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</si>
  <si>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</si>
  <si>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</si>
  <si>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</si>
  <si>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</si>
  <si>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</si>
  <si>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</si>
  <si>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</si>
  <si>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</si>
  <si>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</si>
  <si>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</si>
  <si>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</si>
  <si>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</si>
  <si>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</si>
  <si>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</si>
  <si>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</si>
  <si>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</si>
  <si>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</si>
  <si>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</si>
  <si>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</si>
  <si>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</si>
  <si>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</si>
  <si>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</si>
  <si>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</si>
  <si>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</si>
  <si>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</si>
  <si>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</si>
  <si>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</si>
  <si>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</si>
  <si>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</si>
  <si>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</si>
  <si>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</si>
  <si>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</si>
  <si>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</si>
  <si>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</si>
  <si>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</si>
  <si>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</si>
  <si>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</si>
  <si>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</si>
  <si>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</si>
  <si>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</si>
  <si>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</si>
  <si>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</si>
  <si>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</si>
  <si>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</si>
  <si>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</si>
  <si>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</si>
  <si>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</si>
  <si>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</si>
  <si>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</si>
  <si>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</si>
  <si>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</si>
  <si>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</si>
  <si>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</si>
  <si>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</si>
  <si>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</si>
  <si>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</si>
  <si>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</si>
  <si>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</si>
  <si>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</si>
  <si>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</si>
  <si>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</si>
  <si>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</si>
  <si>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</si>
  <si>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</si>
  <si>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</si>
  <si>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</si>
  <si>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</si>
  <si>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</si>
  <si>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</si>
  <si>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</si>
  <si>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</si>
  <si>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</si>
  <si>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</si>
  <si>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</si>
  <si>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</si>
  <si>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</si>
  <si>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</si>
  <si>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</si>
  <si>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</si>
  <si>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</si>
  <si>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</si>
  <si>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</si>
  <si>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</si>
  <si>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</si>
  <si>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</si>
  <si>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</si>
  <si>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</si>
  <si>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</si>
  <si>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</si>
  <si>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</si>
  <si>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</si>
  <si>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</si>
  <si>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</si>
  <si>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</si>
  <si>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</si>
  <si>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</si>
  <si>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</si>
  <si>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</si>
  <si>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</si>
  <si>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</si>
  <si>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</si>
  <si>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</si>
  <si>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</si>
  <si>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</si>
  <si>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</si>
  <si>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</si>
  <si>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</si>
  <si>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</si>
  <si>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</si>
  <si>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</si>
  <si>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</si>
  <si>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</si>
  <si>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</si>
  <si>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</si>
  <si>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</si>
  <si>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</si>
  <si>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</si>
  <si>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</si>
  <si>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</si>
  <si>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</si>
  <si>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</si>
  <si>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</si>
  <si>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</si>
  <si>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</si>
  <si>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</si>
  <si>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</si>
  <si>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</si>
  <si>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</si>
  <si>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</si>
  <si>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</si>
  <si>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</si>
  <si>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</si>
  <si>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</si>
  <si>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</si>
  <si>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</si>
  <si>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</si>
  <si>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</si>
  <si>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</si>
  <si>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</si>
  <si>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</si>
  <si>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</si>
  <si>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</si>
  <si>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</si>
  <si>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</si>
  <si>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</si>
  <si>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</si>
  <si>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</si>
  <si>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</si>
  <si>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</si>
  <si>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</si>
  <si>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</si>
  <si>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</si>
  <si>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</si>
  <si>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</si>
  <si>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</si>
  <si>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</si>
  <si>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</si>
  <si>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</si>
  <si>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</si>
  <si>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</si>
  <si>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</si>
  <si>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</si>
  <si>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</si>
  <si>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</si>
  <si>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</si>
  <si>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</si>
  <si>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</si>
  <si>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</si>
  <si>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</si>
  <si>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</si>
  <si>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</si>
  <si>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</si>
  <si>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</si>
  <si>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</si>
  <si>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</si>
  <si>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</si>
  <si>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</si>
  <si>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</si>
  <si>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</si>
  <si>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</si>
  <si>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</si>
  <si>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</si>
  <si>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</si>
  <si>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</si>
  <si>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</si>
  <si>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</si>
  <si>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</si>
  <si>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</si>
  <si>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</si>
  <si>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</si>
  <si>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</si>
  <si>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</si>
  <si>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</si>
  <si>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</si>
  <si>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</si>
  <si>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</si>
  <si>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</si>
  <si>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</si>
  <si>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</si>
  <si>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</si>
  <si>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</si>
  <si>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</si>
  <si>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</si>
  <si>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</si>
  <si>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</si>
  <si>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</si>
  <si>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</si>
  <si>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</si>
  <si>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</si>
  <si>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</si>
  <si>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</si>
  <si>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</si>
  <si>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</si>
  <si>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</si>
  <si>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</si>
  <si>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</si>
  <si>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</si>
  <si>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</si>
  <si>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</si>
  <si>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</si>
  <si>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</si>
  <si>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</si>
  <si>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</si>
  <si>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</si>
  <si>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</si>
  <si>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</si>
  <si>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</si>
  <si>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</si>
  <si>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</si>
  <si>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</si>
  <si>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</si>
  <si>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</si>
  <si>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</si>
  <si>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</si>
  <si>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</si>
  <si>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</si>
  <si>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</si>
  <si>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</si>
  <si>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</si>
  <si>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</si>
  <si>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</si>
  <si>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</si>
  <si>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</si>
  <si>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</si>
  <si>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</si>
  <si>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</si>
  <si>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</si>
  <si>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</si>
  <si>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</si>
  <si>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</si>
  <si>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</si>
  <si>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</si>
  <si>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</si>
  <si>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</si>
  <si>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</si>
  <si>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</si>
  <si>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</si>
  <si>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</si>
  <si>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</si>
  <si>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</si>
  <si>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</si>
  <si>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</si>
  <si>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</si>
  <si>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</si>
  <si>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</si>
  <si>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</si>
  <si>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</si>
  <si>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</si>
  <si>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</si>
  <si>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</si>
  <si>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</si>
  <si>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</si>
  <si>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</si>
  <si>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</si>
  <si>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</si>
  <si>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</si>
  <si>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</si>
  <si>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</si>
  <si>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</si>
  <si>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</si>
  <si>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</si>
  <si>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</si>
  <si>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</si>
  <si>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</si>
  <si>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</si>
  <si>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</si>
  <si>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</si>
  <si>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</si>
  <si>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</si>
  <si>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</si>
  <si>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</si>
  <si>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</si>
  <si>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</si>
  <si>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</si>
  <si>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</si>
  <si>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</si>
  <si>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</si>
  <si>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</si>
  <si>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</si>
  <si>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</si>
  <si>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</si>
  <si>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</si>
  <si>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</si>
  <si>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</si>
  <si>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</si>
  <si>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</si>
  <si>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</si>
  <si>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</si>
  <si>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</si>
  <si>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</si>
  <si>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</si>
  <si>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</si>
  <si>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</si>
  <si>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</si>
  <si>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</si>
  <si>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</si>
  <si>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</si>
  <si>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</si>
  <si>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</si>
  <si>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</si>
  <si>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</si>
  <si>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</si>
  <si>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</si>
  <si>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</si>
  <si>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</si>
  <si>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</si>
  <si>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</si>
  <si>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</si>
  <si>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</si>
  <si>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</si>
  <si>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</si>
  <si>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</si>
  <si>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</si>
  <si>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</si>
  <si>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</si>
  <si>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</si>
  <si>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</si>
  <si>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</si>
  <si>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</si>
  <si>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</si>
  <si>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</si>
  <si>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</si>
  <si>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</si>
  <si>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</si>
  <si>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</si>
  <si>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</si>
  <si>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</si>
  <si>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</si>
  <si>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</si>
  <si>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</si>
  <si>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</si>
  <si>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</si>
  <si>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</si>
  <si>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</si>
  <si>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</si>
  <si>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</si>
  <si>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</si>
  <si>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</si>
  <si>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</si>
  <si>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</si>
  <si>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</si>
  <si>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</si>
  <si>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</si>
  <si>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</si>
  <si>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</si>
  <si>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</si>
  <si>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</si>
  <si>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</si>
  <si>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</si>
  <si>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</si>
  <si>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</si>
  <si>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</si>
  <si>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</si>
  <si>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</si>
  <si>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</si>
  <si>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</si>
  <si>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</si>
  <si>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</si>
  <si>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</si>
  <si>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</si>
  <si>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</si>
  <si>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</si>
  <si>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</si>
  <si>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</si>
  <si>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</si>
  <si>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</si>
  <si>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</si>
  <si>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</si>
  <si>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</si>
  <si>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</si>
  <si>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</si>
  <si>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</si>
  <si>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</si>
  <si>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</si>
  <si>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</si>
  <si>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</si>
  <si>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</si>
  <si>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</si>
  <si>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</si>
  <si>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</si>
  <si>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</si>
  <si>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</si>
  <si>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</si>
  <si>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</si>
  <si>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</si>
  <si>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</si>
  <si>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</si>
  <si>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</si>
  <si>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</si>
  <si>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</si>
  <si>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</si>
  <si>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</si>
  <si>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</si>
  <si>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</si>
  <si>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</si>
  <si>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</si>
  <si>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</si>
  <si>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</si>
  <si>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</si>
  <si>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</si>
  <si>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</si>
  <si>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</si>
  <si>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</si>
  <si>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</si>
  <si>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</si>
  <si>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</si>
  <si>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</si>
  <si>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</si>
  <si>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</si>
  <si>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</si>
  <si>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</si>
  <si>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</si>
  <si>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</si>
  <si>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</si>
  <si>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</si>
  <si>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</si>
  <si>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</si>
  <si>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</si>
  <si>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</si>
  <si>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</si>
  <si>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</si>
  <si>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</si>
  <si>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</si>
  <si>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</si>
  <si>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</si>
  <si>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</si>
  <si>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</si>
  <si>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</si>
  <si>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</si>
  <si>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</si>
  <si>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</si>
  <si>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</si>
  <si>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</si>
  <si>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</si>
  <si>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</si>
  <si>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</si>
  <si>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</si>
  <si>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</si>
  <si>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</si>
  <si>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</si>
  <si>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</si>
  <si>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</si>
  <si>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</si>
  <si>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</si>
  <si>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</si>
  <si>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</si>
  <si>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</si>
  <si>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</si>
  <si>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</si>
  <si>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</si>
  <si>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</si>
  <si>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</si>
  <si>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</si>
  <si>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</si>
  <si>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</si>
  <si>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</si>
  <si>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</si>
  <si>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</si>
  <si>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</si>
  <si>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</si>
  <si>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</si>
  <si>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</si>
  <si>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</si>
  <si>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</si>
  <si>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</si>
  <si>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</si>
  <si>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</si>
  <si>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</si>
  <si>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</si>
  <si>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</si>
  <si>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</si>
  <si>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</si>
  <si>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</si>
  <si>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</si>
  <si>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</si>
  <si>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</si>
  <si>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</si>
  <si>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</si>
  <si>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</si>
  <si>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</si>
  <si>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</si>
  <si>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</si>
  <si>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</si>
  <si>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</si>
  <si>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</si>
  <si>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</si>
  <si>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</si>
  <si>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</si>
  <si>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</si>
  <si>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</si>
  <si>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</si>
  <si>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</si>
  <si>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</si>
  <si>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</si>
  <si>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</si>
  <si>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</si>
  <si>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</si>
  <si>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</si>
  <si>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</si>
  <si>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</si>
  <si>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</si>
  <si>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</si>
  <si>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</si>
  <si>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</si>
  <si>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</si>
  <si>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</si>
  <si>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</si>
  <si>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</si>
  <si>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</si>
  <si>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</si>
  <si>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</si>
  <si>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</si>
  <si>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</si>
  <si>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</si>
  <si>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</si>
  <si>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</si>
  <si>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</si>
  <si>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</si>
  <si>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</si>
  <si>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</si>
  <si>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</si>
  <si>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</si>
  <si>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</si>
  <si>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</si>
  <si>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</si>
  <si>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</si>
  <si>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</si>
  <si>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</si>
  <si>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</si>
  <si>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</si>
  <si>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</si>
  <si>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</si>
  <si>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</si>
  <si>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</si>
  <si>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</si>
  <si>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</si>
  <si>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</si>
  <si>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</si>
  <si>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</si>
  <si>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</si>
  <si>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</si>
  <si>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</si>
  <si>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</si>
  <si>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</si>
  <si>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</si>
  <si>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</si>
  <si>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</si>
  <si>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</si>
  <si>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</si>
  <si>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</si>
  <si>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</si>
  <si>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</si>
  <si>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</si>
  <si>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</si>
  <si>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</si>
  <si>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</si>
  <si>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</si>
  <si>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</si>
  <si>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</si>
  <si>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</si>
  <si>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</si>
  <si>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</si>
  <si>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</si>
  <si>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</si>
  <si>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</si>
  <si>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</si>
  <si>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</si>
  <si>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</si>
  <si>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</si>
  <si>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</si>
  <si>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</si>
  <si>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</si>
  <si>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</si>
  <si>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</si>
  <si>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</si>
  <si>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</si>
  <si>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</si>
  <si>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</si>
  <si>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</si>
  <si>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</si>
  <si>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</si>
  <si>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</si>
  <si>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</si>
  <si>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</si>
  <si>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</si>
  <si>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</si>
  <si>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</si>
  <si>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</si>
  <si>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</si>
  <si>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</si>
  <si>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</si>
  <si>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</si>
  <si>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</si>
  <si>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</si>
  <si>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</si>
  <si>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</si>
  <si>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</si>
  <si>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</si>
  <si>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</si>
  <si>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</si>
  <si>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</si>
  <si>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</si>
  <si>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</si>
  <si>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</si>
  <si>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</si>
  <si>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</si>
  <si>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</si>
  <si>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</si>
  <si>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</si>
  <si>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</si>
  <si>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</si>
  <si>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</si>
  <si>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</si>
  <si>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</si>
  <si>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</si>
  <si>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</si>
  <si>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</si>
  <si>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</si>
  <si>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</si>
  <si>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</si>
  <si>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</si>
  <si>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</si>
  <si>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</si>
  <si>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</si>
  <si>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</si>
  <si>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</si>
  <si>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</si>
  <si>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</si>
  <si>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</si>
  <si>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</si>
  <si>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</si>
  <si>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</si>
  <si>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</si>
  <si>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</si>
  <si>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</si>
  <si>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</si>
  <si>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</si>
  <si>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</si>
  <si>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</si>
  <si>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</si>
  <si>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</si>
  <si>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</si>
  <si>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</si>
  <si>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</si>
  <si>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</si>
  <si>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</si>
  <si>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</si>
  <si>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</si>
  <si>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</si>
  <si>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</si>
  <si>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</si>
  <si>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</si>
  <si>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</si>
  <si>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</si>
  <si>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</si>
  <si>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</si>
  <si>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</si>
  <si>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</si>
  <si>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</si>
  <si>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</si>
  <si>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</si>
  <si>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</si>
  <si>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</si>
  <si>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</si>
  <si>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</si>
  <si>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</si>
  <si>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</si>
  <si>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</si>
  <si>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</si>
  <si>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</si>
  <si>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</si>
  <si>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</si>
  <si>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</si>
  <si>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</si>
  <si>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</si>
  <si>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</si>
  <si>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</si>
  <si>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</si>
  <si>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</si>
  <si>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</si>
  <si>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</si>
  <si>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</si>
  <si>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</si>
  <si>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</si>
  <si>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</si>
  <si>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</si>
  <si>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</si>
  <si>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</si>
  <si>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</si>
  <si>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</si>
  <si>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</si>
  <si>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</si>
  <si>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</si>
  <si>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</si>
  <si>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</si>
  <si>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</si>
  <si>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</si>
  <si>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</si>
  <si>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</si>
  <si>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</si>
  <si>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</si>
  <si>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</si>
  <si>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</si>
  <si>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</si>
  <si>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</si>
  <si>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</si>
  <si>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</si>
  <si>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</si>
  <si>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</si>
  <si>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</si>
  <si>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</si>
  <si>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</si>
  <si>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</si>
  <si>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</si>
  <si>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</si>
  <si>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</si>
  <si>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</si>
  <si>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</si>
  <si>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</si>
  <si>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</si>
  <si>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</si>
  <si>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</si>
  <si>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</si>
  <si>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</si>
  <si>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</si>
  <si>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</si>
  <si>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</si>
  <si>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</si>
  <si>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</si>
  <si>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</si>
  <si>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</si>
  <si>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</si>
  <si>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</si>
  <si>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</si>
  <si>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</si>
  <si>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</si>
  <si>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</si>
  <si>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</si>
  <si>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</si>
  <si>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</si>
  <si>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</si>
  <si>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</si>
  <si>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</si>
  <si>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</si>
  <si>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</si>
  <si>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</si>
  <si>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</si>
  <si>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</si>
  <si>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</si>
  <si>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</si>
  <si>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</si>
  <si>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</si>
  <si>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</si>
  <si>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</si>
  <si>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</si>
  <si>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</si>
  <si>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</si>
  <si>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</si>
  <si>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</si>
  <si>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</si>
  <si>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</si>
  <si>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</si>
  <si>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</si>
  <si>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</si>
  <si>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</si>
  <si>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</si>
  <si>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</si>
  <si>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</si>
  <si>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</si>
  <si>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</si>
  <si>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</si>
  <si>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</si>
  <si>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</si>
  <si>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</si>
  <si>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</si>
  <si>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</si>
  <si>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</si>
  <si>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</si>
  <si>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</si>
  <si>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</si>
  <si>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</si>
  <si>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</si>
  <si>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</si>
  <si>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</si>
  <si>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</si>
  <si>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</si>
  <si>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</si>
  <si>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</si>
  <si>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</si>
  <si>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</si>
  <si>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</si>
  <si>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</si>
  <si>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</si>
  <si>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</si>
  <si>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</si>
  <si>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</si>
  <si>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</si>
  <si>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</si>
  <si>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</si>
  <si>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</si>
  <si>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</si>
  <si>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</si>
  <si>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</si>
  <si>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</si>
  <si>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</si>
  <si>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</si>
  <si>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</si>
  <si>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</si>
  <si>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</si>
  <si>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</si>
  <si>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</si>
  <si>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</si>
  <si>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</si>
  <si>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</si>
  <si>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</si>
  <si>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</si>
  <si>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</si>
  <si>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</si>
  <si>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</si>
  <si>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</si>
  <si>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</si>
  <si>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</si>
  <si>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</si>
  <si>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</si>
  <si>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</si>
  <si>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</si>
  <si>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</si>
  <si>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</si>
  <si>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</si>
  <si>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</si>
  <si>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</si>
  <si>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</si>
  <si>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</si>
  <si>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</si>
  <si>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</si>
  <si>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</si>
  <si>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</si>
  <si>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</si>
  <si>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</si>
  <si>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</si>
  <si>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</si>
  <si>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</si>
  <si>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</si>
  <si>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</si>
  <si>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</si>
  <si>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</si>
  <si>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</si>
  <si>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</si>
  <si>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</si>
  <si>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</si>
  <si>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</si>
  <si>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</si>
  <si>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</si>
  <si>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</si>
  <si>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</si>
  <si>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</si>
  <si>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</si>
  <si>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</si>
  <si>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</si>
  <si>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</si>
  <si>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</si>
  <si>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</si>
  <si>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</si>
  <si>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</si>
  <si>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</si>
  <si>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</si>
  <si>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</si>
  <si>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</si>
  <si>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</si>
  <si>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</si>
  <si>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</si>
  <si>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</si>
  <si>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</si>
  <si>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</si>
  <si>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</si>
  <si>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</si>
  <si>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</si>
  <si>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</si>
  <si>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</si>
  <si>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</si>
  <si>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</si>
  <si>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</si>
  <si>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</si>
  <si>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</si>
  <si>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</si>
  <si>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</si>
  <si>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</si>
  <si>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</si>
  <si>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</si>
  <si>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</si>
  <si>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</si>
  <si>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</si>
  <si>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</si>
  <si>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</si>
  <si>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</si>
  <si>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</si>
  <si>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</si>
  <si>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</si>
  <si>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</si>
  <si>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</si>
  <si>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</si>
  <si>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</si>
  <si>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</si>
  <si>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</si>
  <si>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</si>
  <si>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</si>
  <si>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</si>
  <si>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</si>
  <si>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</si>
  <si>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</si>
  <si>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</si>
  <si>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</si>
  <si>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</si>
  <si>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</si>
  <si>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</si>
  <si>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</si>
  <si>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</si>
  <si>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</si>
  <si>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</si>
  <si>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</si>
  <si>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</si>
  <si>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</si>
  <si>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</si>
  <si>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</si>
  <si>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</si>
  <si>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</si>
  <si>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</si>
  <si>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</si>
  <si>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</si>
  <si>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</si>
  <si>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</si>
  <si>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</si>
  <si>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</si>
  <si>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</si>
  <si>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</si>
  <si>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</si>
  <si>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</si>
  <si>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</si>
  <si>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</si>
  <si>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</si>
  <si>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</si>
  <si>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</si>
  <si>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</si>
  <si>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</si>
  <si>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</si>
  <si>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</si>
  <si>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</si>
  <si>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</si>
  <si>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</si>
  <si>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</si>
  <si>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</si>
  <si>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</si>
  <si>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</si>
  <si>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</si>
  <si>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</si>
  <si>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</si>
  <si>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</si>
  <si>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</si>
  <si>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</si>
  <si>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</si>
  <si>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</si>
  <si>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</si>
  <si>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</si>
  <si>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</si>
  <si>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</si>
  <si>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</si>
  <si>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</si>
  <si>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</si>
  <si>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</si>
  <si>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</si>
  <si>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</si>
  <si>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</si>
  <si>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</si>
  <si>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</si>
  <si>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</si>
  <si>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</si>
  <si>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</si>
  <si>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</si>
  <si>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</si>
  <si>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</si>
  <si>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</si>
  <si>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</si>
  <si>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</si>
  <si>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</si>
  <si>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</si>
  <si>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</si>
  <si>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</si>
  <si>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</si>
  <si>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</si>
  <si>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</si>
  <si>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</si>
  <si>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</si>
  <si>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</si>
  <si>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</si>
  <si>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</si>
  <si>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</si>
  <si>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</si>
  <si>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</si>
  <si>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</si>
  <si>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</si>
  <si>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</si>
  <si>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</si>
  <si>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</si>
  <si>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</si>
  <si>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</si>
  <si>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</si>
  <si>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</si>
  <si>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</si>
  <si>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</si>
  <si>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</si>
  <si>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</si>
  <si>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</si>
  <si>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</si>
  <si>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</si>
  <si>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</si>
  <si>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</si>
  <si>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</si>
  <si>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</si>
  <si>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</si>
  <si>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</si>
  <si>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</si>
  <si>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</si>
  <si>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</si>
  <si>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</si>
  <si>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</si>
  <si>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</si>
  <si>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</si>
  <si>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</si>
  <si>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</si>
  <si>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</si>
  <si>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</si>
  <si>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</si>
  <si>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</si>
  <si>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</si>
  <si>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</si>
  <si>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</si>
  <si>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</si>
  <si>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</si>
  <si>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</si>
  <si>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</si>
  <si>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</si>
  <si>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</si>
  <si>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</si>
  <si>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</si>
  <si>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</si>
  <si>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</si>
  <si>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</si>
  <si>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</si>
  <si>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</si>
  <si>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</si>
  <si>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</si>
  <si>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</si>
  <si>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</si>
  <si>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</si>
  <si>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</si>
  <si>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</si>
  <si>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</si>
  <si>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</si>
  <si>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</si>
  <si>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</si>
  <si>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</si>
  <si>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</si>
  <si>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</si>
  <si>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</si>
  <si>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</si>
  <si>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</si>
  <si>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</si>
  <si>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</si>
  <si>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</si>
  <si>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</si>
  <si>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</si>
  <si>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</si>
  <si>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</si>
  <si>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</si>
  <si>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</si>
  <si>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</si>
  <si>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</si>
  <si>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</si>
  <si>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</si>
  <si>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</si>
  <si>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</si>
  <si>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</si>
  <si>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</si>
  <si>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</si>
  <si>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</si>
  <si>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</si>
  <si>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</si>
  <si>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</si>
  <si>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</si>
  <si>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</si>
  <si>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</si>
  <si>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</si>
  <si>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</si>
  <si>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</si>
  <si>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</si>
  <si>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</si>
  <si>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</si>
  <si>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</si>
  <si>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</si>
  <si>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</si>
  <si>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</si>
  <si>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</si>
  <si>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</si>
  <si>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</si>
  <si>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</si>
  <si>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</si>
  <si>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</si>
  <si>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</si>
  <si>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</si>
  <si>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</si>
  <si>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</si>
  <si>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</si>
  <si>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</si>
  <si>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</si>
  <si>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</si>
  <si>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</si>
  <si>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</si>
  <si>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</si>
  <si>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</si>
  <si>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</si>
  <si>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</si>
  <si>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</si>
  <si>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</si>
  <si>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</si>
  <si>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</si>
  <si>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</si>
  <si>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</si>
  <si>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</si>
  <si>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</si>
  <si>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</si>
  <si>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</si>
  <si>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</si>
  <si>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</si>
  <si>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</si>
  <si>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</si>
  <si>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</si>
  <si>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</si>
  <si>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</si>
  <si>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</si>
  <si>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</si>
  <si>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</si>
  <si>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</si>
  <si>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</si>
  <si>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</si>
  <si>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</si>
  <si>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</si>
  <si>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</si>
  <si>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</si>
  <si>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</si>
  <si>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</si>
  <si>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</si>
  <si>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</si>
  <si>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</si>
  <si>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</si>
  <si>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</si>
  <si>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</si>
  <si>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</si>
  <si>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</si>
  <si>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</si>
  <si>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</si>
  <si>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</si>
  <si>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</si>
  <si>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</si>
  <si>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</si>
  <si>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</si>
  <si>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</si>
  <si>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</si>
  <si>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</si>
  <si>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</si>
  <si>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</si>
  <si>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</si>
  <si>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</si>
  <si>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</si>
  <si>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</si>
  <si>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</si>
  <si>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</si>
  <si>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</si>
  <si>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</si>
  <si>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</si>
  <si>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</si>
  <si>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</si>
  <si>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</si>
  <si>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</si>
  <si>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</si>
  <si>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</si>
  <si>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</si>
  <si>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</si>
  <si>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</si>
  <si>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</si>
  <si>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</si>
  <si>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</si>
  <si>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</si>
  <si>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</si>
  <si>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</si>
  <si>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</si>
  <si>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</si>
  <si>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</si>
  <si>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</si>
  <si>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</si>
  <si>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</si>
  <si>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</si>
  <si>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</si>
  <si>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</si>
  <si>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</si>
  <si>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</si>
  <si>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</si>
  <si>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</si>
  <si>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</si>
  <si>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</si>
  <si>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</si>
  <si>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</si>
  <si>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</si>
  <si>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</si>
  <si>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</si>
  <si>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</si>
  <si>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</si>
  <si>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</si>
  <si>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</si>
  <si>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</si>
  <si>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</si>
  <si>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</si>
  <si>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</si>
  <si>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</si>
  <si>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</si>
  <si>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</si>
  <si>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</si>
  <si>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</si>
  <si>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</si>
  <si>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</si>
  <si>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</si>
  <si>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</si>
  <si>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</si>
  <si>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</si>
  <si>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</si>
  <si>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</si>
  <si>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</si>
  <si>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</si>
  <si>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</si>
  <si>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</si>
  <si>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</si>
  <si>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</si>
  <si>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</si>
  <si>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</si>
  <si>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</si>
  <si>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</si>
  <si>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</si>
  <si>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</si>
  <si>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</si>
  <si>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</si>
  <si>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</si>
  <si>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</si>
  <si>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</si>
  <si>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</si>
  <si>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</si>
  <si>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</si>
  <si>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</si>
  <si>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</si>
  <si>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</si>
  <si>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</si>
  <si>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</si>
  <si>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</si>
  <si>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</si>
  <si>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</si>
  <si>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</si>
  <si>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</si>
  <si>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</si>
  <si>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</si>
  <si>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</si>
  <si>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</si>
  <si>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</si>
  <si>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</si>
  <si>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</si>
  <si>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</si>
  <si>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</si>
  <si>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</si>
  <si>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</si>
  <si>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</si>
  <si>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</si>
  <si>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</si>
  <si>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</si>
  <si>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</si>
  <si>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</si>
  <si>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</si>
  <si>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</si>
  <si>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</si>
  <si>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</si>
  <si>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</si>
  <si>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</si>
  <si>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</si>
  <si>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</si>
  <si>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</si>
  <si>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</si>
  <si>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</si>
  <si>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</si>
  <si>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</si>
  <si>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</si>
  <si>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</si>
  <si>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</si>
  <si>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</si>
  <si>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</si>
  <si>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</si>
  <si>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</si>
  <si>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</si>
  <si>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</si>
  <si>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</si>
  <si>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</si>
  <si>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</si>
  <si>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</si>
  <si>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</si>
  <si>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</si>
  <si>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</si>
  <si>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</si>
  <si>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</si>
  <si>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</si>
  <si>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</si>
  <si>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</si>
  <si>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</si>
  <si>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</si>
  <si>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</si>
  <si>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</si>
  <si>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</si>
  <si>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</si>
  <si>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</si>
  <si>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</si>
  <si>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</si>
  <si>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</si>
  <si>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</si>
  <si>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</si>
  <si>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</si>
  <si>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</si>
  <si>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</si>
  <si>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</si>
  <si>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</si>
  <si>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</si>
  <si>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</si>
  <si>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</si>
  <si>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</si>
  <si>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</si>
  <si>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</si>
  <si>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</si>
  <si>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</si>
  <si>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</si>
  <si>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</si>
  <si>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</si>
  <si>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</si>
  <si>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</si>
  <si>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</si>
  <si>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</si>
  <si>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</si>
  <si>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</si>
  <si>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</si>
  <si>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</si>
  <si>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</si>
  <si>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</si>
  <si>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</si>
  <si>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</si>
  <si>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</si>
  <si>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</si>
  <si>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</si>
  <si>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</si>
  <si>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</si>
  <si>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</si>
  <si>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</si>
  <si>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</si>
  <si>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</si>
  <si>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</si>
  <si>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</si>
  <si>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</si>
  <si>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</si>
  <si>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</si>
  <si>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</si>
  <si>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</si>
  <si>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</si>
  <si>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</si>
  <si>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</si>
  <si>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</si>
  <si>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</si>
  <si>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</si>
  <si>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</si>
  <si>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</si>
  <si>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</si>
  <si>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</si>
  <si>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</si>
  <si>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</si>
  <si>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</si>
  <si>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</si>
  <si>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</si>
  <si>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</si>
  <si>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</si>
  <si>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</si>
  <si>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</si>
  <si>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</si>
  <si>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</si>
  <si>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</si>
  <si>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</si>
  <si>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</si>
  <si>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</si>
  <si>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</si>
  <si>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</si>
  <si>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</si>
  <si>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</si>
  <si>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</si>
  <si>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</si>
  <si>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</si>
  <si>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</si>
  <si>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</si>
  <si>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</si>
  <si>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</si>
  <si>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</si>
  <si>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</si>
  <si>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</si>
  <si>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</si>
  <si>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</si>
  <si>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</si>
  <si>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</si>
  <si>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</si>
  <si>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</si>
  <si>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</si>
  <si>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</si>
  <si>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</si>
  <si>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</si>
  <si>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</si>
  <si>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</si>
  <si>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</si>
  <si>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</si>
  <si>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</si>
  <si>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</si>
  <si>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</si>
  <si>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</si>
  <si>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</si>
  <si>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</si>
  <si>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</si>
  <si>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</si>
  <si>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</si>
  <si>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</si>
  <si>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</si>
  <si>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</si>
  <si>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</si>
  <si>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</si>
  <si>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</si>
  <si>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</si>
  <si>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</si>
  <si>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</si>
  <si>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</si>
  <si>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</si>
  <si>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</si>
  <si>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</si>
  <si>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</si>
  <si>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</si>
  <si>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</si>
  <si>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</si>
  <si>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</si>
  <si>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</si>
  <si>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</si>
  <si>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</si>
  <si>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</si>
  <si>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</si>
  <si>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</si>
  <si>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</si>
  <si>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</si>
  <si>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</si>
  <si>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</si>
  <si>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</si>
  <si>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</si>
  <si>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</si>
  <si>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</si>
  <si>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</si>
  <si>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</si>
  <si>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</si>
  <si>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</si>
  <si>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</si>
  <si>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</si>
  <si>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</si>
  <si>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</si>
  <si>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</si>
  <si>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</si>
  <si>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</si>
  <si>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</si>
  <si>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</si>
  <si>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</si>
  <si>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</si>
  <si>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</si>
  <si>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</si>
  <si>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</si>
  <si>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</si>
  <si>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</si>
  <si>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</si>
  <si>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</si>
  <si>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</si>
  <si>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</si>
  <si>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</si>
  <si>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</si>
  <si>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</si>
  <si>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</si>
  <si>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</si>
  <si>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</si>
  <si>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</si>
  <si>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</si>
  <si>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</si>
  <si>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</si>
  <si>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</si>
  <si>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</si>
  <si>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</si>
  <si>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</si>
  <si>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</si>
  <si>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</si>
  <si>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</si>
  <si>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</si>
  <si>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</si>
  <si>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</si>
  <si>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</si>
  <si>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</si>
  <si>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</si>
  <si>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</si>
  <si>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</si>
  <si>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</si>
  <si>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</si>
  <si>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</si>
  <si>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</si>
  <si>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</si>
  <si>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</si>
  <si>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</si>
  <si>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</si>
  <si>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</si>
  <si>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</si>
  <si>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</si>
  <si>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</si>
  <si>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</si>
  <si>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</si>
  <si>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</si>
  <si>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</si>
  <si>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</si>
  <si>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</si>
  <si>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</si>
  <si>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</si>
  <si>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</si>
  <si>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</si>
  <si>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</si>
  <si>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</si>
  <si>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</si>
  <si>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</si>
  <si>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</si>
  <si>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</si>
  <si>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</si>
  <si>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</si>
  <si>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</si>
  <si>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</si>
  <si>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</si>
  <si>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</si>
  <si>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</si>
  <si>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</si>
  <si>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</si>
  <si>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</si>
  <si>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</si>
  <si>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</si>
  <si>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</si>
  <si>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</si>
  <si>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</si>
  <si>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</si>
  <si>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</si>
  <si>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</si>
  <si>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</si>
  <si>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</si>
  <si>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</si>
  <si>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</si>
  <si>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</si>
  <si>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</si>
  <si>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</si>
  <si>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</si>
  <si>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</si>
  <si>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</si>
  <si>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</si>
  <si>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</si>
  <si>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</si>
  <si>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</si>
  <si>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</si>
  <si>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</si>
  <si>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</si>
  <si>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</si>
  <si>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</si>
  <si>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</si>
  <si>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</si>
  <si>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</si>
  <si>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</si>
  <si>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</si>
  <si>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</si>
  <si>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</si>
  <si>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</si>
  <si>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</si>
  <si>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</si>
  <si>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</si>
  <si>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</si>
  <si>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</si>
  <si>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</si>
  <si>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</si>
  <si>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</si>
  <si>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</si>
  <si>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</si>
  <si>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</si>
  <si>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</si>
  <si>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</si>
  <si>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</si>
  <si>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</si>
  <si>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</si>
  <si>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</si>
  <si>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</si>
  <si>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</si>
  <si>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</si>
  <si>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</si>
  <si>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</si>
  <si>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</si>
  <si>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</si>
  <si>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</si>
  <si>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</si>
  <si>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</si>
  <si>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</si>
  <si>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</si>
  <si>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</si>
  <si>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</si>
  <si>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</si>
  <si>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</si>
  <si>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</si>
  <si>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</si>
  <si>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</si>
  <si>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</si>
  <si>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</si>
  <si>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</si>
  <si>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</si>
  <si>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</si>
  <si>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</si>
  <si>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</si>
  <si>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</si>
  <si>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</si>
  <si>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</si>
  <si>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</si>
  <si>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</si>
  <si>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</si>
  <si>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</si>
  <si>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</si>
  <si>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</si>
  <si>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</si>
  <si>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</si>
  <si>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</si>
  <si>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</si>
  <si>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</si>
  <si>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</si>
  <si>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</si>
  <si>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</si>
  <si>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</si>
  <si>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</si>
  <si>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</si>
  <si>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</si>
  <si>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</si>
  <si>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</si>
  <si>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</si>
  <si>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</si>
  <si>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</si>
  <si>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</si>
  <si>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</si>
  <si>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</si>
  <si>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</si>
  <si>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</si>
  <si>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</si>
  <si>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</si>
  <si>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</si>
  <si>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</si>
  <si>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</si>
  <si>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</si>
  <si>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</si>
  <si>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</si>
  <si>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</si>
  <si>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</si>
  <si>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</si>
  <si>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</si>
  <si>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</si>
  <si>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</si>
  <si>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</si>
  <si>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</si>
  <si>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</si>
  <si>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</si>
  <si>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</si>
  <si>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</si>
  <si>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</si>
  <si>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</si>
  <si>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</si>
  <si>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</si>
  <si>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</si>
  <si>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</si>
  <si>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</si>
  <si>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</si>
  <si>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</si>
  <si>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</si>
  <si>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</si>
  <si>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</si>
  <si>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</si>
  <si>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</si>
  <si>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</si>
  <si>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</si>
  <si>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</si>
  <si>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</si>
  <si>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</si>
  <si>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</si>
  <si>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</si>
  <si>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</si>
  <si>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</si>
  <si>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</si>
  <si>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</si>
  <si>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</si>
  <si>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</si>
  <si>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</si>
  <si>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</si>
  <si>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</si>
  <si>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</si>
  <si>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</si>
  <si>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</si>
  <si>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</si>
  <si>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</si>
  <si>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</si>
  <si>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</si>
  <si>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</si>
  <si>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</si>
  <si>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</si>
  <si>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</si>
  <si>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</si>
  <si>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</si>
  <si>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</si>
  <si>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</si>
  <si>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</si>
  <si>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</si>
  <si>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</si>
  <si>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</si>
  <si>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</si>
  <si>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</si>
  <si>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</si>
  <si>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</si>
  <si>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</si>
  <si>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</si>
  <si>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</si>
  <si>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</si>
  <si>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</si>
  <si>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</si>
  <si>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</si>
  <si>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</si>
  <si>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</si>
  <si>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</si>
  <si>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</si>
  <si>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</si>
  <si>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</si>
  <si>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</si>
  <si>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</si>
  <si>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</si>
  <si>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</si>
  <si>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</si>
  <si>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</si>
  <si>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</si>
  <si>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</si>
  <si>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</si>
  <si>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</si>
  <si>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</si>
  <si>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</si>
  <si>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</si>
  <si>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</si>
  <si>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</si>
  <si>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</si>
  <si>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</si>
  <si>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</si>
  <si>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</si>
  <si>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</si>
  <si>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</si>
  <si>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</si>
  <si>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</si>
  <si>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</si>
  <si>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</si>
  <si>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</si>
  <si>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</si>
  <si>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</si>
  <si>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</si>
  <si>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</si>
  <si>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</si>
  <si>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</si>
  <si>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</si>
  <si>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</si>
  <si>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</si>
  <si>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</si>
  <si>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</si>
  <si>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</si>
  <si>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</si>
  <si>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</si>
  <si>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</si>
  <si>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</si>
  <si>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</si>
  <si>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</si>
  <si>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</si>
  <si>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</si>
  <si>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</si>
  <si>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</si>
  <si>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</si>
  <si>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</si>
  <si>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</si>
  <si>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</si>
  <si>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</si>
  <si>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</si>
  <si>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</si>
  <si>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</si>
  <si>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</si>
  <si>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</si>
  <si>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</si>
  <si>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</si>
  <si>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</si>
  <si>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</si>
  <si>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</si>
  <si>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</si>
  <si>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</si>
  <si>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</si>
  <si>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</si>
  <si>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</si>
  <si>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</si>
  <si>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</si>
  <si>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</si>
  <si>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</si>
  <si>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</si>
  <si>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</si>
  <si>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</si>
  <si>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</si>
  <si>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</si>
  <si>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</si>
  <si>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</si>
  <si>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</si>
  <si>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</si>
  <si>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</si>
  <si>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</si>
  <si>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</si>
  <si>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</si>
  <si>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</si>
  <si>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</si>
  <si>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</si>
  <si>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</si>
  <si>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</si>
  <si>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</si>
  <si>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</si>
  <si>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</si>
  <si>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</si>
  <si>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</si>
  <si>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</si>
  <si>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</si>
  <si>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</si>
  <si>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</si>
  <si>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</si>
  <si>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</si>
  <si>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</si>
  <si>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</si>
  <si>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</si>
  <si>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</si>
  <si>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</si>
  <si>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</si>
  <si>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</si>
  <si>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</si>
  <si>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</si>
  <si>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</si>
  <si>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</si>
  <si>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</si>
  <si>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</si>
  <si>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</si>
  <si>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</si>
  <si>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</si>
  <si>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</si>
  <si>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</si>
  <si>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</si>
  <si>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</si>
  <si>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</si>
  <si>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</si>
  <si>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</si>
  <si>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</si>
  <si>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</si>
  <si>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</si>
  <si>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</si>
  <si>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</si>
  <si>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</si>
  <si>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</si>
  <si>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</si>
  <si>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</si>
  <si>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</si>
  <si>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</si>
  <si>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</si>
  <si>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</si>
  <si>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</si>
  <si>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</si>
  <si>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</si>
  <si>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</si>
  <si>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</si>
  <si>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</si>
  <si>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</si>
  <si>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</si>
  <si>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</si>
  <si>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</si>
  <si>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</si>
  <si>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</si>
  <si>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</si>
  <si>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</si>
  <si>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</si>
  <si>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</si>
  <si>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</si>
  <si>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</si>
  <si>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</si>
  <si>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</si>
  <si>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</si>
  <si>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</si>
  <si>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</si>
  <si>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</si>
  <si>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</si>
  <si>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</si>
  <si>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</si>
  <si>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</si>
  <si>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</si>
  <si>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</si>
  <si>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</si>
  <si>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</si>
  <si>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</si>
  <si>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</si>
  <si>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</si>
  <si>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</si>
  <si>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</si>
  <si>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</si>
  <si>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</si>
  <si>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</si>
  <si>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</si>
  <si>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</si>
  <si>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</si>
  <si>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</si>
  <si>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</si>
  <si>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</si>
  <si>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</si>
  <si>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</si>
  <si>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</si>
  <si>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</si>
  <si>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</si>
  <si>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</si>
  <si>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</si>
  <si>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</si>
  <si>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</si>
  <si>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</si>
  <si>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</si>
  <si>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</si>
  <si>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</si>
  <si>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</si>
  <si>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</si>
  <si>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</si>
  <si>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</si>
  <si>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</si>
  <si>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</si>
  <si>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</si>
  <si>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</si>
  <si>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</si>
  <si>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</si>
  <si>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</si>
  <si>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</si>
  <si>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</si>
  <si>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</si>
  <si>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</si>
  <si>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</si>
  <si>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</si>
  <si>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</si>
  <si>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</si>
  <si>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</si>
  <si>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</si>
  <si>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</si>
  <si>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</si>
  <si>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</si>
  <si>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</si>
  <si>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</si>
  <si>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</si>
  <si>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</si>
  <si>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</si>
  <si>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</si>
  <si>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</si>
  <si>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</si>
  <si>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</si>
  <si>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</si>
  <si>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</si>
  <si>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</si>
  <si>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</si>
  <si>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</si>
  <si>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</si>
  <si>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</si>
  <si>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</si>
  <si>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</si>
  <si>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</si>
  <si>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</si>
  <si>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</si>
  <si>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</si>
  <si>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</si>
  <si>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</si>
  <si>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</si>
  <si>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</si>
  <si>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</si>
  <si>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</si>
  <si>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</si>
  <si>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</si>
  <si>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</si>
  <si>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</si>
  <si>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</si>
  <si>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</si>
  <si>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</si>
  <si>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</si>
  <si>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</si>
  <si>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</si>
  <si>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</si>
  <si>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</si>
  <si>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</si>
  <si>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</si>
  <si>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</si>
  <si>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</si>
  <si>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</si>
  <si>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</si>
  <si>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</si>
  <si>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</si>
  <si>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</si>
  <si>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</si>
  <si>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</si>
  <si>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</si>
  <si>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</si>
  <si>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</si>
  <si>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</si>
  <si>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</si>
  <si>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</si>
  <si>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</si>
  <si>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</si>
  <si>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</si>
  <si>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</si>
  <si>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</si>
  <si>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</si>
  <si>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</si>
  <si>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</si>
  <si>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</si>
  <si>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</si>
  <si>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</si>
  <si>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</si>
  <si>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</si>
  <si>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</si>
  <si>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</si>
  <si>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</si>
  <si>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</si>
  <si>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</si>
  <si>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</si>
  <si>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</si>
  <si>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</si>
  <si>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</si>
  <si>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</si>
  <si>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</si>
  <si>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</si>
  <si>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</si>
  <si>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</si>
  <si>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</si>
  <si>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</si>
  <si>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</si>
  <si>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</si>
  <si>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</si>
  <si>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</si>
  <si>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</si>
  <si>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</si>
  <si>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</si>
  <si>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</si>
  <si>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</si>
  <si>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</si>
  <si>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</si>
  <si>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</si>
  <si>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</si>
  <si>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</si>
  <si>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</si>
  <si>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</si>
  <si>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</si>
  <si>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</si>
  <si>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</si>
  <si>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</si>
  <si>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</si>
  <si>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</si>
  <si>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</si>
  <si>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</si>
  <si>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</si>
  <si>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</si>
  <si>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</si>
  <si>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</si>
  <si>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</si>
  <si>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</si>
  <si>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</si>
  <si>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</si>
  <si>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</si>
  <si>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</si>
  <si>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</si>
  <si>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</si>
  <si>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</si>
  <si>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</si>
  <si>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</si>
  <si>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</si>
  <si>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</si>
  <si>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</si>
  <si>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</si>
  <si>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</si>
  <si>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</si>
  <si>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</si>
  <si>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</si>
  <si>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</si>
  <si>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</si>
  <si>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</si>
  <si>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</si>
  <si>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</si>
  <si>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</si>
  <si>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</si>
  <si>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</si>
  <si>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</si>
  <si>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</si>
  <si>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</si>
  <si>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</si>
  <si>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</si>
  <si>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</si>
  <si>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</si>
  <si>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</si>
  <si>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</si>
  <si>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</si>
  <si>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</si>
  <si>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</si>
  <si>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</si>
  <si>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</si>
  <si>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</si>
  <si>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</si>
  <si>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</si>
  <si>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</si>
  <si>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</si>
  <si>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</si>
  <si>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</si>
  <si>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</si>
  <si>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</si>
  <si>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</si>
  <si>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</si>
  <si>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</si>
  <si>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</si>
  <si>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</si>
  <si>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</si>
  <si>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</si>
  <si>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</si>
  <si>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</si>
  <si>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</si>
  <si>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</si>
  <si>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</si>
  <si>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</si>
  <si>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</si>
  <si>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</si>
  <si>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</si>
  <si>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</si>
  <si>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</si>
  <si>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</si>
  <si>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</si>
  <si>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</si>
  <si>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</si>
  <si>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</si>
  <si>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</si>
  <si>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</si>
  <si>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</si>
  <si>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</si>
  <si>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</si>
  <si>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</si>
  <si>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</si>
  <si>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</si>
  <si>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</si>
  <si>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</si>
  <si>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</si>
  <si>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</si>
  <si>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</si>
  <si>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</si>
  <si>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</si>
  <si>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</si>
  <si>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</si>
  <si>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</si>
  <si>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</si>
  <si>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</si>
  <si>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</si>
  <si>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</si>
  <si>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</si>
  <si>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</si>
  <si>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</si>
  <si>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</si>
  <si>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</si>
  <si>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</si>
  <si>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</si>
  <si>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</si>
  <si>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</si>
  <si>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</si>
  <si>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</si>
  <si>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</si>
  <si>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</si>
  <si>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</si>
  <si>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</si>
  <si>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</si>
  <si>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</si>
  <si>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</si>
  <si>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</si>
  <si>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</si>
  <si>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</si>
  <si>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</si>
  <si>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</si>
  <si>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</si>
  <si>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</si>
  <si>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</si>
  <si>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</si>
  <si>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</si>
  <si>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</si>
  <si>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</si>
  <si>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</si>
  <si>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</si>
  <si>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</si>
  <si>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</si>
  <si>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</si>
  <si>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</si>
  <si>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</si>
  <si>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</si>
  <si>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</si>
  <si>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</si>
  <si>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</si>
  <si>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</si>
  <si>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</si>
  <si>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</si>
  <si>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</si>
  <si>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</si>
  <si>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</si>
  <si>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</si>
  <si>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</si>
  <si>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</si>
  <si>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</si>
  <si>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</si>
  <si>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</si>
  <si>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</si>
  <si>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</si>
  <si>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</si>
  <si>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</si>
  <si>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</si>
  <si>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</si>
  <si>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</si>
  <si>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</si>
  <si>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</si>
  <si>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</si>
  <si>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</si>
  <si>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</si>
  <si>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</si>
  <si>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</si>
  <si>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</si>
  <si>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</si>
  <si>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</si>
  <si>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</si>
  <si>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</si>
  <si>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</si>
  <si>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</si>
  <si>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</si>
  <si>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</si>
  <si>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</si>
  <si>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</si>
  <si>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</si>
  <si>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</si>
  <si>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</si>
  <si>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</si>
  <si>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</si>
  <si>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</si>
  <si>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</si>
  <si>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</si>
  <si>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</si>
  <si>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</si>
  <si>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</si>
  <si>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</si>
  <si>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</si>
  <si>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</si>
  <si>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</si>
  <si>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</si>
  <si>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</si>
  <si>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</si>
  <si>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</si>
  <si>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</si>
  <si>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</si>
  <si>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</si>
  <si>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</si>
  <si>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</si>
  <si>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</si>
  <si>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</si>
  <si>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</si>
  <si>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</si>
  <si>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</si>
  <si>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</si>
  <si>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</si>
  <si>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</si>
  <si>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</si>
  <si>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</si>
  <si>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</si>
  <si>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</si>
  <si>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</si>
  <si>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</si>
  <si>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</si>
  <si>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</si>
  <si>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</si>
  <si>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</si>
  <si>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</si>
  <si>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</si>
  <si>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</si>
  <si>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</si>
  <si>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</si>
  <si>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</si>
  <si>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</si>
  <si>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</si>
  <si>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</si>
  <si>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</si>
  <si>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</si>
  <si>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</si>
  <si>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</si>
  <si>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</si>
  <si>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</si>
  <si>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</si>
  <si>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</si>
  <si>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</si>
  <si>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</si>
  <si>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</si>
  <si>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</si>
  <si>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</si>
  <si>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</si>
  <si>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</si>
  <si>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</si>
  <si>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</si>
  <si>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</si>
  <si>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</si>
  <si>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</si>
  <si>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</si>
  <si>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</si>
  <si>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</si>
  <si>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</si>
  <si>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</si>
  <si>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</si>
  <si>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</si>
  <si>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</si>
  <si>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</si>
  <si>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</si>
  <si>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</si>
  <si>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</si>
  <si>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</si>
  <si>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</si>
  <si>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</si>
  <si>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</si>
  <si>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</si>
  <si>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</si>
  <si>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</si>
  <si>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</si>
  <si>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</si>
  <si>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</si>
  <si>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</si>
  <si>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</si>
  <si>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</si>
  <si>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</si>
  <si>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</si>
  <si>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</si>
  <si>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</si>
  <si>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</si>
  <si>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</si>
  <si>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</si>
  <si>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</si>
  <si>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</si>
  <si>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</si>
  <si>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</si>
  <si>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</si>
  <si>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</si>
  <si>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</si>
  <si>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</si>
  <si>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</si>
  <si>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</si>
  <si>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</si>
  <si>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</si>
  <si>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</si>
  <si>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</si>
  <si>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</si>
  <si>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</si>
  <si>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</si>
  <si>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</si>
  <si>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</si>
  <si>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</si>
  <si>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</si>
  <si>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</si>
  <si>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</si>
  <si>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</si>
  <si>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</si>
  <si>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</si>
  <si>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</si>
  <si>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</si>
  <si>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</si>
  <si>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</si>
  <si>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</si>
  <si>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</si>
  <si>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</si>
  <si>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</si>
  <si>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</si>
  <si>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</si>
  <si>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</si>
  <si>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</si>
  <si>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</si>
  <si>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</si>
  <si>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</si>
  <si>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</si>
  <si>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</si>
  <si>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</si>
  <si>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</si>
  <si>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</si>
  <si>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</si>
  <si>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</si>
  <si>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</si>
  <si>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</si>
  <si>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</si>
  <si>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</si>
  <si>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</si>
  <si>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</si>
  <si>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</si>
  <si>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</si>
  <si>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</si>
  <si>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</si>
  <si>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</si>
  <si>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</si>
  <si>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</si>
  <si>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</si>
  <si>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</si>
  <si>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</si>
  <si>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</si>
  <si>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</si>
  <si>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</si>
  <si>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</si>
  <si>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</si>
  <si>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</si>
  <si>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</si>
  <si>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</si>
  <si>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</si>
  <si>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</si>
  <si>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</si>
  <si>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</si>
  <si>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</si>
  <si>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</si>
  <si>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</si>
  <si>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</si>
  <si>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</si>
  <si>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</si>
  <si>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</si>
  <si>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</si>
  <si>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</si>
  <si>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</si>
  <si>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</si>
  <si>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</si>
  <si>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</si>
  <si>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</si>
  <si>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</si>
  <si>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</si>
  <si>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</si>
  <si>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</si>
  <si>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</si>
  <si>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</si>
  <si>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</si>
  <si>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</si>
  <si>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</si>
  <si>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</si>
  <si>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</si>
  <si>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</si>
  <si>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</si>
  <si>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</si>
  <si>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</si>
  <si>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</si>
  <si>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</si>
  <si>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</si>
  <si>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</si>
  <si>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</si>
  <si>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</si>
  <si>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</si>
  <si>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</si>
  <si>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</si>
  <si>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</si>
  <si>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</si>
  <si>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</si>
  <si>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</si>
  <si>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</si>
  <si>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</si>
  <si>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</si>
  <si>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</si>
  <si>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</si>
  <si>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</si>
  <si>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</si>
  <si>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</si>
  <si>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</si>
  <si>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</si>
  <si>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</si>
  <si>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</si>
  <si>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</si>
  <si>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</si>
  <si>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</si>
  <si>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</si>
  <si>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</si>
  <si>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</si>
  <si>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</si>
  <si>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</si>
  <si>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</si>
  <si>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</si>
  <si>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</si>
  <si>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</si>
  <si>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</si>
  <si>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</si>
  <si>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</si>
  <si>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</si>
  <si>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</si>
  <si>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</si>
  <si>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</si>
  <si>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</si>
  <si>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</si>
  <si>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</si>
  <si>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</si>
  <si>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</si>
  <si>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</si>
  <si>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</si>
  <si>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</si>
  <si>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</si>
  <si>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</si>
  <si>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</si>
  <si>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</si>
  <si>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</si>
  <si>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</si>
  <si>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</si>
  <si>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</si>
  <si>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</si>
  <si>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</si>
  <si>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</si>
  <si>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</si>
  <si>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</si>
  <si>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</si>
  <si>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</si>
  <si>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</si>
  <si>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</si>
  <si>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</si>
  <si>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</si>
  <si>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</si>
  <si>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</si>
  <si>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</si>
  <si>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</si>
  <si>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</si>
  <si>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</si>
  <si>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</si>
  <si>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</si>
  <si>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</si>
  <si>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</si>
  <si>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</si>
  <si>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</si>
  <si>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</si>
  <si>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</si>
  <si>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</si>
  <si>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</si>
  <si>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</si>
  <si>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</si>
  <si>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</si>
  <si>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</si>
  <si>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</si>
  <si>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</si>
  <si>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</si>
  <si>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</si>
  <si>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</si>
  <si>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</si>
  <si>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</si>
  <si>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</si>
  <si>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</si>
  <si>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</si>
  <si>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</si>
  <si>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</si>
  <si>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</si>
  <si>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</si>
  <si>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</si>
  <si>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</si>
  <si>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</si>
  <si>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</si>
  <si>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</si>
  <si>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</si>
  <si>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</si>
  <si>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</si>
  <si>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</si>
  <si>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</si>
  <si>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</si>
  <si>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</si>
  <si>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</si>
  <si>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</si>
  <si>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</si>
  <si>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</si>
  <si>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</si>
  <si>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</si>
  <si>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</si>
  <si>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</si>
  <si>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</si>
  <si>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</si>
  <si>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</si>
  <si>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</si>
  <si>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</si>
  <si>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</si>
  <si>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</si>
  <si>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</si>
  <si>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</si>
  <si>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</si>
  <si>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</si>
  <si>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</si>
  <si>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</si>
  <si>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</si>
  <si>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</si>
  <si>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</si>
  <si>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</si>
  <si>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</si>
  <si>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</si>
  <si>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</si>
  <si>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</si>
  <si>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</si>
  <si>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</si>
  <si>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</si>
  <si>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</si>
  <si>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</si>
  <si>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</si>
  <si>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</si>
  <si>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</si>
  <si>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</si>
  <si>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</si>
  <si>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</si>
  <si>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</si>
  <si>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</si>
  <si>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</si>
  <si>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</si>
  <si>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</si>
  <si>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</si>
  <si>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</si>
  <si>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</si>
  <si>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</si>
  <si>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</si>
  <si>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</si>
  <si>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</si>
  <si>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</si>
  <si>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</si>
  <si>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</si>
  <si>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</si>
  <si>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</si>
  <si>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</si>
  <si>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</si>
  <si>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</si>
  <si>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</si>
  <si>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</si>
  <si>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</si>
  <si>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</si>
  <si>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</si>
  <si>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</si>
  <si>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</si>
  <si>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</si>
  <si>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</si>
  <si>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</si>
  <si>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</si>
  <si>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</si>
  <si>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</si>
  <si>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</si>
  <si>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</si>
  <si>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</si>
  <si>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</si>
  <si>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</si>
  <si>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</si>
  <si>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</si>
  <si>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</si>
  <si>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</si>
  <si>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</si>
  <si>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</si>
  <si>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</si>
  <si>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</si>
  <si>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</si>
  <si>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</si>
  <si>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</si>
  <si>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</si>
  <si>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</si>
  <si>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</si>
  <si>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</si>
  <si>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</si>
  <si>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</si>
  <si>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</si>
  <si>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</si>
  <si>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</si>
  <si>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</si>
  <si>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</si>
  <si>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</si>
  <si>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</si>
  <si>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</si>
  <si>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</si>
  <si>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</si>
  <si>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</si>
  <si>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</si>
  <si>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</si>
  <si>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</si>
  <si>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</si>
  <si>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</si>
  <si>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</si>
  <si>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</si>
  <si>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</si>
  <si>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</si>
  <si>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</si>
  <si>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</si>
  <si>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</si>
  <si>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</si>
  <si>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</si>
  <si>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</si>
  <si>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</si>
  <si>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</si>
  <si>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</si>
  <si>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</si>
  <si>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</si>
  <si>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</si>
  <si>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</si>
  <si>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</si>
  <si>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</si>
  <si>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</si>
  <si>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</si>
  <si>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</si>
  <si>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</si>
  <si>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</si>
  <si>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</si>
  <si>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</si>
  <si>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</si>
  <si>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</si>
  <si>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</si>
  <si>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</si>
  <si>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</si>
  <si>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</si>
  <si>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</si>
  <si>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</si>
  <si>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</si>
  <si>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</si>
  <si>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</si>
  <si>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</si>
  <si>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</si>
  <si>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</si>
  <si>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</si>
  <si>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</si>
  <si>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</si>
  <si>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</si>
  <si>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</si>
  <si>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</si>
  <si>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</si>
  <si>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</si>
  <si>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</si>
  <si>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</si>
  <si>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</si>
  <si>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</si>
  <si>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</si>
  <si>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</si>
  <si>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</si>
  <si>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</si>
  <si>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</si>
  <si>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</si>
  <si>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</si>
  <si>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</si>
  <si>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</si>
  <si>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</si>
  <si>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</si>
  <si>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</si>
  <si>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</si>
  <si>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</si>
  <si>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</si>
  <si>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</si>
  <si>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</si>
  <si>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</si>
  <si>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</si>
  <si>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</si>
  <si>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</si>
  <si>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</si>
  <si>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</si>
  <si>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</si>
  <si>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</si>
  <si>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</si>
  <si>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</si>
  <si>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</si>
  <si>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</si>
  <si>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</si>
  <si>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</si>
  <si>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</si>
  <si>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</si>
  <si>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</si>
  <si>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</si>
  <si>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</si>
  <si>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</si>
  <si>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</si>
  <si>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</si>
  <si>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</si>
  <si>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</si>
  <si>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</si>
  <si>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</si>
  <si>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</si>
  <si>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</si>
  <si>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</si>
  <si>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</si>
  <si>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</si>
  <si>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</si>
  <si>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</si>
  <si>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</si>
  <si>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</si>
  <si>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</si>
  <si>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</si>
  <si>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</si>
  <si>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</si>
  <si>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</si>
  <si>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</si>
  <si>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</si>
  <si>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</si>
  <si>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</si>
  <si>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</si>
  <si>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</si>
  <si>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</si>
  <si>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</si>
  <si>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</si>
  <si>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</si>
  <si>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</si>
  <si>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</si>
  <si>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</si>
  <si>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</si>
  <si>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</si>
  <si>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</si>
  <si>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</si>
  <si>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</si>
  <si>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</si>
  <si>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</si>
  <si>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</si>
  <si>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</si>
  <si>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</si>
  <si>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</si>
  <si>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</si>
  <si>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</si>
  <si>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</si>
  <si>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</si>
  <si>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</si>
  <si>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</si>
  <si>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</si>
  <si>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</si>
  <si>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</si>
  <si>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</si>
  <si>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</si>
  <si>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</si>
  <si>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</si>
  <si>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</si>
  <si>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</si>
  <si>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</si>
  <si>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</si>
  <si>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</si>
  <si>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</si>
  <si>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</si>
  <si>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</si>
  <si>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</si>
  <si>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</si>
  <si>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</si>
  <si>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</si>
  <si>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</si>
  <si>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</si>
  <si>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</si>
  <si>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</si>
  <si>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</si>
  <si>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</si>
  <si>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</si>
  <si>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</si>
  <si>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</si>
  <si>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</si>
  <si>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</si>
  <si>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</si>
  <si>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</si>
  <si>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</si>
  <si>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</si>
  <si>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</si>
  <si>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</si>
  <si>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</si>
  <si>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</si>
  <si>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</si>
  <si>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</si>
  <si>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</si>
  <si>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</si>
  <si>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</si>
  <si>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</si>
  <si>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</si>
  <si>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</si>
  <si>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</si>
  <si>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</si>
  <si>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</si>
  <si>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</si>
  <si>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</si>
  <si>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</si>
  <si>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</si>
  <si>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</si>
  <si>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</si>
  <si>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</si>
  <si>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</si>
  <si>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</si>
  <si>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</si>
  <si>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</si>
  <si>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</si>
  <si>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</si>
  <si>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</si>
  <si>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</si>
  <si>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</si>
  <si>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</si>
  <si>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</si>
  <si>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</si>
  <si>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</si>
  <si>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</si>
  <si>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</si>
  <si>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</si>
  <si>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</si>
  <si>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</si>
  <si>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</si>
  <si>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</si>
  <si>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</si>
  <si>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</si>
  <si>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</si>
  <si>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</si>
  <si>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</si>
  <si>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</si>
  <si>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</si>
  <si>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</si>
  <si>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</si>
  <si>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</si>
  <si>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</si>
  <si>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</si>
  <si>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</si>
  <si>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</si>
  <si>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</si>
  <si>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</si>
  <si>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</si>
  <si>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</si>
  <si>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</si>
  <si>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</si>
  <si>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</si>
  <si>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</si>
  <si>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</si>
  <si>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</si>
  <si>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</si>
  <si>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</si>
  <si>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</si>
  <si>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</si>
  <si>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</si>
  <si>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</si>
  <si>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</si>
  <si>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</si>
  <si>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</si>
  <si>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</si>
  <si>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</si>
  <si>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</si>
  <si>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</si>
  <si>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</si>
  <si>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</si>
  <si>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</si>
  <si>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</si>
  <si>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</si>
  <si>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</si>
  <si>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</si>
  <si>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</si>
  <si>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</si>
  <si>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</si>
  <si>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</si>
  <si>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</si>
  <si>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</si>
  <si>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</si>
  <si>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</si>
  <si>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</si>
  <si>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</si>
  <si>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</si>
  <si>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</si>
  <si>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</si>
  <si>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</si>
  <si>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</si>
  <si>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</si>
  <si>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</si>
  <si>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</si>
  <si>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</si>
  <si>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</si>
  <si>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</si>
  <si>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</si>
  <si>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</si>
  <si>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</si>
  <si>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</si>
  <si>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</si>
  <si>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</si>
  <si>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</si>
  <si>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</si>
  <si>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</si>
  <si>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</si>
  <si>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</si>
  <si>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</si>
  <si>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</si>
  <si>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</si>
  <si>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</si>
  <si>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</si>
  <si>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</si>
  <si>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</si>
  <si>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</si>
  <si>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</si>
  <si>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</si>
  <si>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</si>
  <si>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</si>
  <si>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</si>
  <si>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</si>
  <si>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</si>
  <si>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</si>
  <si>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</si>
  <si>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</si>
  <si>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</si>
  <si>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</si>
  <si>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</si>
  <si>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</si>
  <si>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</si>
  <si>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</si>
  <si>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</si>
  <si>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</si>
  <si>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</si>
  <si>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</si>
  <si>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</si>
  <si>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</si>
  <si>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</si>
  <si>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</si>
  <si>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</si>
  <si>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</si>
  <si>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</si>
  <si>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</si>
  <si>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</si>
  <si>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</si>
  <si>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</si>
  <si>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</si>
  <si>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</si>
  <si>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</si>
  <si>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</si>
  <si>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</si>
  <si>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</si>
  <si>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</si>
  <si>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</si>
  <si>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</si>
  <si>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</si>
  <si>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</si>
  <si>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</si>
  <si>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</si>
  <si>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</si>
  <si>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</si>
  <si>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</si>
  <si>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</si>
  <si>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</si>
  <si>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</si>
  <si>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</si>
  <si>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</si>
  <si>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</si>
  <si>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</si>
  <si>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</si>
  <si>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</si>
  <si>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</si>
  <si>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</si>
  <si>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</si>
  <si>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</si>
  <si>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</si>
  <si>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</si>
  <si>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</si>
  <si>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</si>
  <si>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</si>
  <si>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</si>
  <si>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</si>
  <si>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</si>
  <si>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</si>
  <si>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</si>
  <si>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</si>
  <si>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</si>
  <si>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</si>
  <si>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</si>
  <si>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</si>
  <si>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</si>
  <si>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</si>
  <si>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</si>
  <si>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</si>
  <si>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</si>
  <si>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</si>
  <si>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</si>
  <si>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</si>
  <si>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</si>
  <si>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</si>
  <si>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</si>
  <si>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</si>
  <si>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</si>
  <si>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</si>
  <si>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</si>
  <si>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</si>
  <si>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</si>
  <si>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</si>
  <si>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</si>
  <si>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</si>
  <si>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</si>
  <si>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</si>
  <si>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</si>
  <si>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</si>
  <si>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</si>
  <si>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</si>
  <si>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</si>
  <si>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</si>
  <si>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</si>
  <si>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</si>
  <si>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</si>
  <si>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</si>
  <si>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</si>
  <si>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</si>
  <si>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</si>
  <si>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</si>
  <si>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</si>
  <si>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</si>
  <si>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</si>
  <si>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</si>
  <si>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</si>
  <si>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</si>
  <si>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</si>
  <si>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</si>
  <si>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</si>
  <si>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</si>
  <si>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</si>
  <si>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</si>
  <si>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</si>
  <si>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</si>
  <si>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</si>
  <si>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</si>
  <si>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</si>
  <si>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</si>
  <si>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</si>
  <si>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</si>
  <si>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</si>
  <si>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</si>
  <si>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</si>
  <si>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</si>
  <si>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</si>
  <si>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</si>
  <si>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</si>
  <si>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</si>
  <si>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</si>
  <si>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</si>
  <si>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</si>
  <si>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</si>
  <si>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</si>
  <si>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</si>
  <si>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</si>
  <si>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</si>
  <si>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</si>
  <si>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</si>
  <si>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</si>
  <si>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</si>
  <si>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</si>
  <si>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</si>
  <si>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</si>
  <si>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</si>
  <si>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</si>
  <si>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</si>
  <si>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</si>
  <si>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</si>
  <si>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</si>
  <si>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</si>
  <si>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</si>
  <si>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</si>
  <si>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</si>
  <si>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</si>
  <si>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</si>
  <si>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</si>
  <si>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</si>
  <si>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</si>
  <si>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</si>
  <si>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</si>
  <si>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</si>
  <si>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</si>
  <si>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</si>
  <si>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</si>
  <si>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</si>
  <si>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</si>
  <si>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</si>
  <si>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</si>
  <si>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</si>
  <si>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</si>
  <si>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</si>
  <si>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</si>
  <si>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</si>
  <si>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</si>
  <si>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</si>
  <si>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</si>
  <si>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</si>
  <si>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</si>
  <si>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</si>
  <si>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</si>
  <si>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</si>
  <si>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</si>
  <si>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</si>
  <si>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</si>
  <si>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</si>
  <si>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</si>
  <si>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</si>
  <si>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</si>
  <si>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</si>
  <si>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</si>
  <si>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</si>
  <si>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</si>
  <si>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</si>
  <si>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</si>
  <si>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</si>
  <si>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</si>
  <si>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</si>
  <si>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</si>
  <si>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</si>
  <si>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</si>
  <si>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</si>
  <si>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</si>
  <si>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</si>
  <si>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</si>
  <si>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</si>
  <si>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</si>
  <si>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</si>
  <si>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</si>
  <si>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</si>
  <si>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</si>
  <si>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</si>
  <si>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</si>
  <si>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</si>
  <si>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</si>
  <si>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</si>
  <si>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</si>
  <si>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</si>
  <si>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</si>
  <si>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</si>
  <si>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</si>
  <si>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</si>
  <si>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</si>
  <si>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</si>
  <si>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</si>
  <si>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</si>
  <si>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</si>
  <si>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</si>
  <si>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</si>
  <si>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</si>
  <si>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</si>
  <si>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</si>
  <si>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</si>
  <si>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</si>
  <si>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</si>
  <si>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</si>
  <si>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</si>
  <si>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</si>
  <si>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</si>
  <si>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</si>
  <si>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</si>
  <si>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</si>
  <si>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</si>
  <si>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</si>
  <si>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</si>
  <si>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</si>
  <si>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</si>
  <si>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</si>
  <si>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</si>
  <si>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</si>
  <si>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</si>
  <si>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</si>
  <si>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</si>
  <si>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</si>
  <si>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</si>
  <si>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</si>
  <si>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</si>
  <si>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</si>
  <si>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</si>
  <si>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</si>
  <si>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</si>
  <si>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</si>
  <si>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</si>
  <si>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</si>
  <si>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</si>
  <si>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</si>
  <si>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</si>
  <si>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</si>
  <si>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</si>
  <si>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</si>
  <si>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</si>
  <si>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</si>
  <si>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</si>
  <si>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</si>
  <si>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</si>
  <si>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</si>
  <si>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</si>
  <si>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</si>
  <si>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</si>
  <si>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</si>
  <si>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</si>
  <si>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</si>
  <si>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</si>
  <si>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</si>
  <si>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</si>
  <si>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</si>
  <si>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</si>
  <si>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</si>
  <si>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</si>
  <si>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</si>
  <si>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</si>
  <si>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</si>
  <si>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</si>
  <si>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</si>
  <si>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</si>
  <si>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</si>
  <si>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</si>
  <si>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</si>
  <si>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</si>
  <si>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</si>
  <si>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</si>
  <si>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</si>
  <si>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</si>
  <si>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</si>
  <si>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</si>
  <si>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</si>
  <si>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</si>
  <si>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</si>
  <si>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</si>
  <si>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</si>
  <si>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</si>
  <si>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</si>
  <si>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</si>
  <si>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</si>
  <si>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</si>
  <si>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</si>
  <si>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</si>
  <si>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</si>
  <si>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</si>
  <si>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</si>
  <si>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</si>
  <si>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</si>
  <si>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</si>
  <si>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</si>
  <si>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</si>
  <si>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</si>
  <si>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</si>
  <si>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</si>
  <si>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</si>
  <si>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</si>
  <si>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</si>
  <si>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</si>
  <si>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</si>
  <si>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</si>
  <si>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</si>
  <si>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</si>
  <si>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</si>
  <si>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</si>
  <si>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</si>
  <si>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</si>
  <si>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</si>
  <si>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</si>
  <si>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</si>
  <si>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</si>
  <si>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</si>
  <si>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</si>
  <si>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</si>
  <si>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</si>
  <si>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</si>
  <si>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</si>
  <si>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</si>
  <si>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</si>
  <si>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</si>
  <si>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</si>
  <si>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</si>
  <si>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</si>
  <si>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</si>
  <si>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</si>
  <si>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</si>
  <si>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</si>
  <si>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</si>
  <si>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</si>
  <si>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</si>
  <si>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</si>
  <si>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</si>
  <si>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</si>
  <si>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</si>
  <si>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</si>
  <si>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</si>
  <si>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</si>
  <si>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</si>
  <si>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</si>
  <si>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</si>
  <si>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</si>
  <si>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</si>
  <si>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</si>
  <si>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</si>
  <si>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</si>
  <si>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</si>
  <si>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</si>
  <si>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</si>
  <si>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</si>
  <si>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</si>
  <si>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</si>
  <si>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</si>
  <si>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</si>
  <si>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</si>
  <si>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</si>
  <si>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</si>
  <si>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</si>
  <si>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</si>
  <si>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</si>
  <si>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</si>
  <si>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</si>
  <si>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</si>
  <si>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</si>
  <si>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</si>
  <si>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</si>
  <si>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</si>
  <si>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</si>
  <si>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</si>
  <si>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</si>
  <si>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</si>
  <si>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</si>
  <si>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</si>
  <si>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</si>
  <si>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</si>
  <si>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</si>
  <si>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</si>
  <si>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</si>
  <si>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</si>
  <si>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</si>
  <si>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</si>
  <si>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</si>
  <si>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</si>
  <si>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</si>
  <si>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</si>
  <si>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</si>
  <si>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</si>
  <si>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</si>
  <si>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</si>
  <si>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</si>
  <si>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</si>
  <si>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</si>
  <si>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</si>
  <si>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</si>
  <si>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</si>
  <si>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</si>
  <si>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</si>
  <si>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</si>
  <si>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</si>
  <si>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</si>
  <si>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</si>
  <si>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</si>
  <si>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</si>
  <si>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</si>
  <si>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</si>
  <si>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</si>
  <si>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</si>
  <si>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</si>
  <si>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</si>
  <si>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</si>
  <si>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</si>
  <si>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</si>
  <si>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</si>
  <si>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</si>
  <si>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</si>
  <si>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</si>
  <si>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</si>
  <si>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</si>
  <si>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</si>
  <si>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</si>
  <si>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</si>
  <si>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</si>
  <si>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</si>
  <si>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</si>
  <si>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</si>
  <si>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</si>
  <si>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</si>
  <si>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</si>
  <si>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</si>
  <si>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</si>
  <si>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</si>
  <si>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</si>
  <si>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</si>
  <si>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</si>
  <si>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</si>
  <si>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</si>
  <si>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</si>
  <si>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</si>
  <si>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</si>
  <si>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</si>
  <si>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</si>
  <si>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</si>
  <si>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</si>
  <si>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</si>
  <si>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</si>
  <si>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</si>
  <si>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</si>
  <si>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</si>
  <si>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</si>
  <si>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</si>
  <si>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</si>
  <si>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</si>
  <si>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</si>
  <si>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</si>
  <si>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</si>
  <si>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</si>
  <si>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</si>
  <si>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</si>
  <si>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</si>
  <si>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</si>
  <si>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</si>
  <si>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</si>
  <si>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</si>
  <si>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</si>
  <si>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</si>
  <si>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</si>
  <si>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</si>
  <si>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</si>
  <si>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</si>
  <si>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</si>
  <si>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</si>
  <si>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</si>
  <si>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</si>
  <si>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</si>
  <si>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</si>
  <si>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</si>
  <si>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</si>
  <si>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</si>
  <si>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</si>
  <si>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</si>
  <si>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</si>
  <si>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</si>
  <si>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</si>
  <si>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</si>
  <si>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</si>
  <si>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</si>
  <si>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</si>
  <si>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</si>
  <si>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</si>
  <si>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</si>
  <si>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</si>
  <si>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</si>
  <si>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</si>
  <si>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</si>
  <si>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</si>
  <si>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</si>
  <si>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</si>
  <si>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</si>
  <si>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</si>
  <si>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</si>
  <si>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</si>
  <si>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</si>
  <si>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</si>
  <si>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</si>
  <si>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</si>
  <si>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</si>
  <si>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</si>
  <si>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</si>
  <si>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</si>
  <si>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</si>
  <si>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</si>
  <si>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</si>
  <si>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</si>
  <si>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</si>
  <si>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</si>
  <si>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</si>
  <si>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</si>
  <si>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</si>
  <si>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</si>
  <si>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</si>
  <si>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</si>
  <si>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</si>
  <si>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</si>
  <si>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</si>
  <si>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</si>
  <si>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</si>
  <si>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</si>
  <si>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</si>
  <si>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</si>
  <si>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</si>
  <si>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</si>
  <si>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</si>
  <si>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</si>
  <si>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</si>
  <si>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</si>
  <si>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</si>
  <si>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</si>
  <si>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</si>
  <si>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</si>
  <si>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</si>
  <si>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</si>
  <si>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</si>
  <si>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</si>
  <si>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</si>
  <si>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</si>
  <si>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</si>
  <si>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</si>
  <si>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</si>
  <si>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</si>
  <si>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</si>
  <si>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</si>
  <si>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</si>
  <si>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</si>
  <si>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</si>
  <si>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</si>
  <si>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</si>
  <si>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</si>
  <si>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</si>
  <si>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</si>
  <si>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</si>
  <si>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</si>
  <si>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</si>
  <si>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</si>
  <si>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</si>
  <si>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</si>
  <si>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</si>
  <si>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</si>
  <si>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</si>
  <si>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</si>
  <si>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</si>
  <si>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</si>
  <si>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</si>
  <si>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</si>
  <si>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</si>
  <si>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</si>
  <si>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</si>
  <si>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</si>
  <si>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</si>
  <si>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</si>
  <si>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</si>
  <si>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</si>
  <si>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</si>
  <si>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</si>
  <si>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</si>
  <si>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</si>
  <si>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</si>
  <si>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</si>
  <si>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</si>
  <si>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</si>
  <si>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</si>
  <si>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</si>
  <si>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</si>
  <si>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</si>
  <si>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</si>
  <si>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</si>
  <si>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</si>
  <si>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</si>
  <si>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</si>
  <si>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</si>
  <si>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</si>
  <si>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</si>
  <si>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</si>
  <si>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</si>
  <si>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</si>
  <si>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</si>
  <si>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</si>
  <si>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</si>
  <si>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</si>
  <si>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</si>
  <si>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</si>
  <si>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</si>
  <si>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</si>
  <si>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</si>
  <si>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</si>
  <si>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</si>
  <si>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</si>
  <si>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</si>
  <si>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</si>
  <si>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</si>
  <si>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</si>
  <si>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</si>
  <si>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</si>
  <si>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</si>
  <si>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</si>
  <si>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</si>
  <si>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</si>
  <si>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</si>
  <si>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</si>
  <si>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</si>
  <si>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</si>
  <si>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</si>
  <si>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</si>
  <si>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</si>
  <si>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</si>
  <si>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</si>
  <si>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</si>
  <si>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</si>
  <si>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</si>
  <si>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</si>
  <si>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</si>
  <si>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</si>
  <si>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</si>
  <si>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</si>
  <si>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</si>
  <si>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</si>
  <si>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</si>
  <si>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</si>
  <si>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</si>
  <si>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</si>
  <si>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</si>
  <si>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</si>
  <si>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</si>
  <si>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</si>
  <si>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</si>
  <si>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</si>
  <si>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</si>
  <si>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</si>
  <si>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</si>
  <si>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</si>
  <si>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</si>
  <si>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</si>
  <si>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</si>
  <si>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</si>
  <si>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</si>
  <si>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</si>
  <si>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</si>
  <si>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</si>
  <si>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</si>
  <si>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</si>
  <si>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</si>
  <si>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</si>
  <si>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</si>
  <si>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</si>
  <si>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</si>
  <si>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</si>
  <si>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</si>
  <si>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</si>
  <si>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</si>
  <si>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</si>
  <si>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</si>
  <si>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</si>
  <si>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</si>
  <si>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</si>
  <si>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</si>
  <si>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</si>
  <si>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</si>
  <si>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</si>
  <si>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</si>
  <si>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</si>
  <si>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</si>
  <si>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</si>
  <si>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</si>
  <si>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</si>
  <si>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</si>
  <si>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</si>
  <si>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</si>
  <si>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</si>
  <si>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</si>
  <si>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</si>
  <si>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</si>
  <si>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</si>
  <si>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</si>
  <si>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</si>
  <si>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</si>
  <si>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</si>
  <si>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</si>
  <si>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</si>
  <si>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</si>
  <si>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</si>
  <si>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</si>
  <si>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</si>
  <si>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</si>
  <si>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</si>
  <si>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</si>
  <si>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</si>
  <si>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</si>
  <si>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</si>
  <si>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</si>
  <si>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</si>
  <si>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</si>
  <si>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</si>
  <si>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</si>
  <si>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</si>
  <si>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</si>
  <si>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</si>
  <si>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</si>
  <si>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</si>
  <si>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</si>
  <si>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</si>
  <si>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</si>
  <si>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</si>
  <si>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</si>
  <si>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</si>
  <si>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</si>
  <si>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</si>
  <si>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</si>
  <si>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</si>
  <si>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</si>
  <si>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</si>
  <si>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</si>
  <si>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</si>
  <si>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</si>
  <si>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</si>
  <si>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</si>
  <si>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</si>
  <si>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</si>
  <si>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</si>
  <si>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</si>
  <si>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</si>
  <si>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</si>
  <si>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</si>
  <si>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</si>
  <si>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</si>
  <si>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</si>
  <si>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</si>
  <si>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</si>
  <si>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</si>
  <si>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</si>
  <si>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</si>
  <si>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</si>
  <si>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</si>
  <si>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</si>
  <si>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</si>
  <si>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</si>
  <si>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</si>
  <si>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</si>
  <si>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</si>
  <si>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</si>
  <si>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</si>
  <si>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</si>
  <si>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</si>
  <si>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</si>
  <si>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</si>
  <si>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</si>
  <si>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</si>
  <si>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</si>
  <si>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</si>
  <si>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</si>
  <si>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</si>
  <si>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</si>
  <si>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</si>
  <si>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</si>
  <si>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</si>
  <si>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</si>
  <si>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</si>
  <si>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</si>
  <si>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</si>
  <si>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</si>
  <si>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</si>
  <si>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</si>
  <si>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</si>
  <si>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</si>
  <si>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</si>
  <si>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</si>
  <si>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</si>
  <si>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</si>
  <si>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</si>
  <si>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</si>
  <si>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</si>
  <si>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</si>
  <si>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</si>
  <si>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</si>
  <si>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</si>
  <si>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</si>
  <si>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</si>
  <si>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</si>
  <si>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</si>
  <si>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</si>
  <si>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</si>
  <si>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</si>
  <si>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</si>
  <si>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</si>
  <si>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</si>
  <si>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</si>
  <si>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</si>
  <si>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</si>
  <si>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</si>
  <si>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</si>
  <si>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</si>
  <si>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</si>
  <si>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</si>
  <si>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</si>
  <si>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</si>
  <si>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</si>
  <si>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</si>
  <si>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</si>
  <si>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</si>
  <si>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</si>
  <si>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</si>
  <si>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</si>
  <si>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</si>
  <si>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</si>
  <si>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</si>
  <si>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</si>
  <si>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</si>
  <si>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</si>
  <si>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</si>
  <si>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</si>
  <si>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</si>
  <si>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</si>
  <si>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</si>
  <si>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</si>
  <si>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</si>
  <si>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</si>
  <si>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</si>
  <si>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</si>
  <si>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</si>
  <si>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</si>
  <si>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</si>
  <si>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</si>
  <si>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</si>
  <si>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</si>
  <si>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</si>
  <si>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</si>
  <si>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</si>
  <si>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</si>
  <si>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</si>
  <si>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</si>
  <si>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</si>
  <si>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</si>
  <si>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</si>
  <si>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</si>
  <si>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</si>
  <si>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</si>
  <si>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</si>
  <si>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</si>
  <si>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</si>
  <si>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</si>
  <si>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</si>
  <si>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</si>
  <si>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</si>
  <si>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</si>
  <si>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</si>
  <si>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</si>
  <si>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</si>
  <si>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</si>
  <si>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</si>
  <si>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</si>
  <si>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</si>
  <si>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</si>
  <si>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</si>
  <si>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</si>
  <si>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</si>
  <si>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</si>
  <si>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</si>
  <si>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</si>
  <si>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</si>
  <si>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</si>
  <si>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</si>
  <si>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</si>
  <si>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</si>
  <si>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</si>
  <si>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</si>
  <si>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</si>
  <si>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</si>
  <si>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</si>
  <si>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</si>
  <si>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</si>
  <si>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</si>
  <si>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</si>
  <si>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</si>
  <si>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</si>
  <si>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</si>
  <si>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</si>
  <si>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</si>
  <si>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</si>
  <si>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</si>
  <si>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</si>
  <si>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</si>
  <si>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</si>
  <si>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</si>
  <si>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</si>
  <si>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</si>
  <si>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</si>
  <si>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</si>
  <si>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</si>
  <si>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</si>
  <si>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</si>
  <si>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</si>
  <si>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</si>
  <si>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</si>
  <si>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</si>
  <si>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</si>
  <si>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</si>
  <si>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</si>
  <si>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</si>
  <si>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</si>
  <si>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</si>
  <si>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</si>
  <si>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</si>
  <si>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</si>
  <si>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</si>
  <si>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</si>
  <si>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</si>
  <si>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</si>
  <si>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</si>
  <si>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</si>
  <si>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</si>
  <si>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</si>
  <si>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</si>
  <si>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</si>
  <si>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</si>
  <si>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</si>
  <si>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</si>
  <si>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</si>
  <si>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</si>
  <si>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</si>
  <si>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</si>
  <si>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</si>
  <si>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</si>
  <si>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</si>
  <si>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</si>
  <si>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</si>
  <si>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</si>
  <si>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</si>
  <si>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</si>
  <si>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</si>
  <si>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</si>
  <si>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</si>
  <si>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</si>
  <si>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</si>
  <si>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</si>
  <si>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</si>
  <si>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</si>
  <si>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</si>
  <si>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</si>
  <si>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</si>
  <si>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</si>
  <si>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</si>
  <si>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</si>
  <si>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</si>
  <si>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</si>
  <si>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</si>
  <si>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</si>
  <si>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</si>
  <si>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</si>
  <si>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</si>
  <si>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</si>
  <si>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</si>
  <si>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</si>
  <si>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</si>
  <si>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</si>
  <si>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</si>
  <si>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</si>
  <si>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</si>
  <si>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</si>
  <si>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</si>
  <si>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</si>
  <si>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</si>
  <si>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</si>
  <si>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</si>
  <si>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</si>
  <si>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</si>
  <si>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</si>
  <si>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</si>
  <si>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</si>
  <si>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</si>
  <si>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</si>
  <si>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</si>
  <si>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</si>
  <si>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</si>
  <si>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</si>
  <si>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</si>
  <si>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</si>
  <si>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</si>
  <si>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</si>
  <si>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</si>
  <si>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</si>
  <si>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</si>
  <si>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</si>
  <si>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</si>
  <si>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</si>
  <si>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</si>
  <si>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</si>
  <si>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</si>
  <si>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</si>
  <si>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</si>
  <si>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</si>
  <si>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</si>
  <si>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</si>
  <si>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</si>
  <si>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</si>
  <si>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</si>
  <si>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</si>
  <si>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</si>
  <si>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</si>
  <si>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</si>
  <si>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</si>
  <si>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</si>
  <si>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</si>
  <si>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</si>
  <si>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</si>
  <si>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</si>
  <si>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</si>
  <si>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</si>
  <si>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</si>
  <si>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</si>
  <si>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</si>
  <si>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</si>
  <si>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</si>
  <si>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</si>
  <si>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</si>
  <si>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</si>
  <si>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</si>
  <si>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</si>
  <si>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</si>
  <si>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</si>
  <si>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</si>
  <si>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</si>
  <si>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</si>
  <si>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</si>
  <si>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</si>
  <si>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</si>
  <si>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</si>
  <si>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</si>
  <si>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</si>
  <si>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</si>
  <si>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</si>
  <si>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</si>
  <si>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</si>
  <si>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</si>
  <si>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</si>
  <si>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</si>
  <si>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</si>
  <si>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</si>
  <si>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</si>
  <si>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</si>
  <si>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</si>
  <si>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</si>
  <si>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</si>
  <si>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</si>
  <si>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</si>
  <si>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</si>
  <si>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</si>
  <si>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</si>
  <si>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</si>
  <si>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</si>
  <si>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</si>
  <si>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</si>
  <si>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</si>
  <si>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</si>
  <si>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</si>
  <si>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</si>
  <si>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</si>
  <si>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</si>
  <si>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</si>
  <si>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</si>
  <si>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</si>
  <si>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</si>
  <si>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</si>
  <si>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</si>
  <si>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</si>
  <si>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</si>
  <si>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</si>
  <si>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</si>
  <si>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</si>
  <si>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</si>
  <si>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</si>
  <si>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</si>
  <si>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</si>
  <si>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</si>
  <si>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</si>
  <si>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</si>
  <si>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</si>
  <si>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</si>
  <si>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</si>
  <si>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</si>
  <si>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</si>
  <si>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</si>
  <si>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</si>
  <si>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</si>
  <si>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</si>
  <si>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</si>
  <si>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</si>
  <si>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</si>
  <si>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</si>
  <si>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</si>
  <si>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</si>
  <si>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</si>
  <si>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</si>
  <si>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</si>
  <si>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</si>
  <si>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</si>
  <si>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</si>
  <si>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</si>
  <si>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</si>
  <si>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</si>
  <si>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</si>
  <si>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</si>
  <si>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</si>
  <si>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</si>
  <si>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</si>
  <si>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</si>
  <si>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</si>
  <si>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</si>
  <si>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</si>
  <si>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</si>
  <si>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</si>
  <si>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</si>
  <si>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</si>
  <si>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</si>
  <si>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</si>
  <si>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</si>
  <si>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</si>
  <si>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</si>
  <si>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</si>
  <si>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</si>
  <si>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</si>
  <si>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</si>
  <si>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</si>
  <si>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</si>
  <si>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</si>
  <si>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</si>
  <si>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</si>
  <si>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</si>
  <si>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</si>
  <si>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</si>
  <si>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</si>
  <si>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</si>
  <si>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</si>
  <si>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</si>
  <si>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</si>
  <si>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</si>
  <si>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</si>
  <si>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</si>
  <si>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</si>
  <si>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</si>
  <si>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</si>
  <si>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</si>
  <si>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</si>
  <si>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</si>
  <si>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</si>
  <si>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</si>
  <si>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</si>
  <si>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</si>
  <si>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</si>
  <si>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</si>
  <si>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</si>
  <si>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</si>
  <si>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</si>
  <si>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</si>
  <si>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</si>
  <si>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</si>
  <si>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</si>
  <si>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</si>
  <si>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</si>
  <si>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</si>
  <si>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</si>
  <si>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</si>
  <si>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</si>
  <si>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</si>
  <si>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</si>
  <si>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</si>
  <si>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</si>
  <si>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</si>
  <si>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</si>
  <si>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</si>
  <si>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</si>
  <si>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</si>
  <si>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</si>
  <si>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</si>
  <si>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</si>
  <si>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</si>
  <si>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</si>
  <si>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</si>
  <si>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</si>
  <si>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</si>
  <si>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</si>
  <si>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</si>
  <si>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</si>
  <si>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</si>
  <si>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</si>
  <si>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</si>
  <si>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</si>
  <si>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</si>
  <si>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</si>
  <si>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</si>
  <si>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</si>
  <si>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</si>
  <si>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</si>
  <si>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</si>
  <si>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</si>
  <si>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</si>
  <si>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</si>
  <si>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</si>
  <si>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</si>
  <si>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</si>
  <si>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</si>
  <si>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</si>
  <si>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</si>
  <si>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</si>
  <si>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</si>
  <si>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</si>
  <si>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</si>
  <si>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</si>
  <si>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</si>
  <si>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</si>
  <si>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</si>
  <si>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</si>
  <si>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</si>
  <si>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</si>
  <si>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</si>
  <si>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</si>
  <si>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</si>
  <si>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</si>
  <si>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</si>
  <si>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</si>
  <si>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</si>
  <si>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</si>
  <si>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</si>
  <si>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</si>
  <si>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</si>
  <si>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</si>
  <si>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</si>
  <si>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</si>
  <si>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</si>
  <si>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</si>
  <si>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</si>
  <si>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</si>
  <si>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</si>
  <si>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</si>
  <si>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</si>
  <si>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</si>
  <si>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</si>
  <si>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</si>
  <si>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</si>
  <si>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</si>
  <si>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</si>
  <si>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</si>
  <si>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</si>
  <si>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</si>
  <si>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</si>
  <si>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</si>
  <si>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</si>
  <si>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</si>
  <si>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</si>
  <si>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</si>
  <si>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</si>
  <si>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</si>
  <si>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</si>
  <si>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</si>
  <si>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</si>
  <si>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</si>
  <si>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</si>
  <si>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</si>
  <si>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</si>
  <si>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</si>
  <si>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</si>
  <si>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</si>
  <si>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</si>
  <si>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</si>
  <si>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</si>
  <si>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</si>
  <si>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</si>
  <si>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</si>
  <si>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</si>
  <si>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</si>
  <si>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</si>
  <si>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</si>
  <si>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</si>
  <si>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</si>
  <si>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</si>
  <si>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</si>
  <si>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</si>
  <si>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</si>
  <si>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</si>
  <si>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</si>
  <si>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</si>
  <si>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</si>
  <si>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</si>
  <si>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</si>
  <si>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</si>
  <si>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</si>
  <si>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</si>
  <si>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</si>
  <si>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</si>
  <si>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</si>
  <si>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</si>
  <si>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</si>
  <si>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</si>
  <si>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</si>
  <si>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</si>
  <si>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</si>
  <si>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</si>
  <si>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</si>
  <si>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</si>
  <si>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</si>
  <si>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</si>
  <si>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</si>
  <si>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</si>
  <si>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</si>
  <si>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</si>
  <si>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</si>
  <si>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</si>
  <si>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</si>
  <si>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</si>
  <si>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</si>
  <si>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</si>
  <si>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</si>
  <si>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</si>
  <si>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</si>
  <si>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</si>
  <si>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</si>
  <si>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</si>
  <si>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</si>
  <si>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</si>
  <si>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</si>
  <si>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</si>
  <si>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</si>
  <si>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</si>
  <si>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</si>
  <si>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</si>
  <si>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</si>
  <si>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</si>
  <si>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</si>
  <si>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</si>
  <si>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</si>
  <si>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</si>
  <si>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</si>
  <si>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</si>
  <si>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</si>
  <si>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</si>
  <si>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</si>
  <si>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</si>
  <si>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</si>
  <si>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</si>
  <si>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</si>
  <si>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</si>
  <si>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</si>
  <si>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</si>
  <si>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</si>
  <si>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</si>
  <si>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</si>
  <si>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</si>
  <si>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</si>
  <si>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</si>
  <si>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</si>
  <si>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</si>
  <si>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</si>
  <si>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</si>
  <si>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</si>
  <si>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</si>
  <si>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</si>
  <si>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</si>
  <si>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</si>
  <si>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</si>
  <si>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</si>
  <si>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</si>
  <si>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</si>
  <si>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</si>
  <si>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</si>
  <si>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</si>
  <si>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</si>
  <si>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</si>
  <si>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</si>
  <si>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</si>
  <si>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</si>
  <si>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</si>
  <si>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</si>
  <si>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</si>
  <si>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</si>
  <si>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</si>
  <si>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</si>
  <si>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</si>
  <si>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</si>
  <si>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</si>
  <si>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</si>
  <si>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</si>
  <si>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</si>
  <si>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</si>
  <si>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</si>
  <si>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</si>
  <si>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</si>
  <si>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</si>
  <si>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</si>
  <si>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</si>
  <si>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</si>
  <si>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</si>
  <si>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</si>
  <si>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</si>
  <si>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</si>
  <si>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</si>
  <si>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</si>
  <si>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</si>
  <si>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</si>
  <si>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</si>
  <si>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</si>
  <si>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</si>
  <si>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</si>
  <si>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</si>
  <si>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</si>
  <si>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</si>
  <si>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</si>
  <si>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</si>
  <si>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</si>
  <si>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</si>
  <si>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</si>
  <si>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</si>
  <si>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</si>
  <si>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</si>
  <si>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</si>
  <si>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</si>
  <si>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</si>
  <si>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</si>
  <si>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</si>
  <si>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</si>
  <si>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</si>
  <si>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</si>
  <si>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</si>
  <si>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</si>
  <si>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</si>
  <si>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</si>
  <si>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</si>
  <si>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</si>
  <si>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</si>
  <si>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</si>
  <si>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</si>
  <si>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</si>
  <si>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</si>
  <si>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</si>
  <si>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</si>
  <si>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</si>
  <si>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</si>
  <si>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</si>
  <si>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</si>
  <si>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</si>
  <si>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</si>
  <si>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</si>
  <si>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</si>
  <si>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</si>
  <si>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</si>
  <si>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</si>
  <si>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</si>
  <si>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</si>
  <si>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</si>
  <si>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</si>
  <si>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</si>
  <si>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</si>
  <si>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</si>
  <si>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</si>
  <si>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</si>
  <si>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</si>
  <si>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</si>
  <si>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</si>
  <si>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</si>
  <si>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</si>
  <si>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</si>
  <si>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</si>
  <si>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</si>
  <si>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</si>
  <si>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</si>
  <si>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</si>
  <si>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</si>
  <si>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</si>
  <si>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</si>
  <si>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</si>
  <si>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</si>
  <si>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</si>
  <si>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</si>
  <si>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</si>
  <si>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</si>
  <si>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</si>
  <si>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</si>
  <si>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</si>
  <si>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</si>
  <si>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</si>
  <si>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</si>
  <si>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</si>
  <si>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</si>
  <si>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</si>
  <si>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</si>
  <si>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</si>
  <si>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</si>
  <si>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</si>
  <si>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</si>
  <si>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</si>
  <si>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</si>
  <si>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</si>
  <si>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</si>
  <si>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</si>
  <si>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</si>
  <si>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</si>
  <si>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</si>
  <si>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</si>
  <si>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</si>
  <si>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</si>
  <si>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</si>
  <si>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</si>
  <si>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</si>
  <si>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</si>
  <si>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</si>
  <si>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</si>
  <si>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</si>
  <si>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</si>
  <si>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</si>
  <si>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</si>
  <si>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</si>
  <si>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</si>
  <si>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</si>
  <si>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</si>
  <si>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</si>
  <si>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</si>
  <si>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</si>
  <si>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</si>
  <si>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</si>
  <si>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</si>
  <si>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</si>
  <si>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</si>
  <si>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</si>
  <si>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</si>
  <si>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</si>
  <si>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</si>
  <si>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</si>
  <si>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</si>
  <si>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</si>
  <si>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</si>
  <si>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</si>
  <si>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</si>
  <si>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</si>
  <si>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</si>
  <si>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</si>
  <si>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</si>
  <si>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</si>
  <si>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</si>
  <si>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</si>
  <si>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</si>
  <si>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</si>
  <si>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</si>
  <si>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</si>
  <si>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</si>
  <si>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</si>
  <si>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</si>
  <si>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</si>
  <si>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</si>
  <si>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</si>
  <si>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</si>
  <si>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</si>
  <si>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</si>
  <si>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</si>
  <si>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</si>
  <si>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</si>
  <si>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</si>
  <si>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</si>
  <si>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</si>
  <si>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</si>
  <si>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</si>
  <si>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</si>
  <si>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</si>
  <si>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</si>
  <si>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</si>
  <si>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</si>
  <si>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</si>
  <si>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</si>
  <si>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</si>
  <si>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</si>
  <si>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</si>
  <si>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</si>
  <si>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</si>
  <si>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</si>
  <si>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</si>
  <si>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</si>
  <si>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</si>
  <si>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</si>
  <si>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</si>
  <si>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</si>
  <si>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</si>
  <si>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</si>
  <si>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</si>
  <si>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</si>
  <si>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</si>
  <si>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</si>
  <si>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</si>
  <si>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</si>
  <si>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</si>
  <si>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</si>
  <si>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</si>
  <si>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</si>
  <si>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</si>
  <si>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</si>
  <si>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</si>
  <si>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</si>
  <si>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</si>
  <si>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</si>
  <si>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</si>
  <si>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</si>
  <si>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</si>
  <si>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</si>
  <si>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</si>
  <si>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</si>
  <si>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</si>
  <si>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</si>
  <si>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</si>
  <si>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</si>
  <si>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</si>
  <si>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</si>
  <si>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</si>
  <si>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</si>
  <si>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</si>
  <si>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</si>
  <si>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</si>
  <si>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</si>
  <si>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</si>
  <si>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</si>
  <si>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</si>
  <si>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</si>
  <si>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</si>
  <si>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</si>
  <si>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</si>
  <si>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</si>
  <si>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</si>
  <si>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</si>
  <si>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</si>
  <si>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</si>
  <si>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</si>
  <si>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</si>
  <si>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</si>
  <si>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</si>
  <si>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</si>
  <si>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</si>
  <si>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</si>
  <si>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</si>
  <si>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</si>
  <si>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</si>
  <si>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</si>
  <si>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</si>
  <si>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</si>
  <si>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</si>
  <si>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</si>
  <si>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</si>
  <si>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</si>
  <si>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</si>
  <si>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</si>
  <si>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</si>
  <si>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</si>
  <si>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</si>
  <si>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</si>
  <si>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</si>
  <si>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</si>
  <si>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</si>
  <si>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</si>
  <si>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</si>
  <si>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</si>
  <si>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</si>
  <si>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</si>
  <si>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</si>
  <si>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</si>
  <si>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</si>
  <si>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</si>
  <si>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</si>
  <si>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</si>
  <si>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</si>
  <si>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</si>
  <si>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</si>
  <si>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</si>
  <si>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</si>
  <si>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</si>
  <si>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</si>
  <si>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</si>
  <si>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</si>
  <si>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</si>
  <si>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</si>
  <si>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</si>
  <si>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</si>
  <si>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</si>
  <si>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</si>
  <si>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</si>
  <si>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</si>
  <si>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</si>
  <si>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</si>
  <si>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</si>
  <si>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</si>
  <si>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</si>
  <si>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</si>
  <si>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</si>
  <si>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</si>
  <si>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</si>
  <si>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</si>
  <si>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</si>
  <si>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</si>
  <si>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</si>
  <si>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</si>
  <si>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</si>
  <si>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</si>
  <si>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</si>
  <si>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</si>
  <si>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</si>
  <si>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</si>
  <si>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</si>
  <si>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</si>
  <si>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</si>
  <si>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</si>
  <si>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</si>
  <si>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</si>
  <si>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</si>
  <si>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</si>
  <si>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</si>
  <si>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</si>
  <si>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</si>
  <si>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</si>
  <si>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</si>
  <si>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</si>
  <si>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</si>
  <si>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</si>
  <si>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</si>
  <si>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</si>
  <si>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</si>
  <si>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</si>
  <si>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</si>
  <si>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</si>
  <si>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</si>
  <si>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</si>
  <si>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</si>
  <si>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</si>
  <si>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</si>
  <si>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</si>
  <si>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</si>
  <si>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</si>
  <si>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</si>
  <si>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</si>
  <si>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</si>
  <si>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</si>
  <si>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</si>
  <si>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</si>
  <si>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</si>
  <si>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</si>
  <si>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</si>
  <si>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</si>
  <si>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</si>
  <si>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</si>
  <si>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</si>
  <si>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</si>
  <si>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</si>
  <si>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</si>
  <si>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</si>
  <si>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</si>
  <si>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</si>
  <si>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</si>
  <si>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</si>
  <si>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</si>
  <si>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</si>
  <si>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</si>
  <si>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</si>
  <si>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</si>
  <si>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</si>
  <si>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</si>
  <si>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</si>
  <si>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</si>
  <si>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</si>
  <si>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</si>
  <si>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</si>
  <si>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</si>
  <si>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</si>
  <si>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</si>
  <si>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</si>
  <si>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</si>
  <si>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</si>
  <si>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</si>
  <si>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</si>
  <si>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</si>
  <si>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</si>
  <si>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</si>
  <si>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</si>
  <si>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</si>
  <si>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</si>
  <si>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</si>
  <si>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</si>
  <si>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</si>
  <si>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</si>
  <si>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</si>
  <si>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</si>
  <si>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</si>
  <si>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</si>
  <si>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</si>
  <si>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</si>
  <si>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</si>
  <si>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</si>
  <si>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</si>
  <si>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</si>
  <si>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</si>
  <si>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</si>
  <si>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</si>
  <si>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</si>
  <si>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</si>
  <si>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</si>
  <si>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</si>
  <si>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</si>
  <si>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</si>
  <si>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</si>
  <si>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</si>
  <si>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</si>
  <si>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</si>
  <si>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</si>
  <si>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</si>
  <si>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</si>
  <si>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</si>
  <si>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</si>
  <si>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</si>
  <si>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</si>
  <si>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</si>
  <si>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</si>
  <si>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</si>
  <si>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</si>
  <si>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</si>
  <si>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</si>
  <si>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</si>
  <si>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</si>
  <si>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</si>
  <si>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</si>
  <si>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</si>
  <si>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</si>
  <si>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</si>
  <si>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</si>
  <si>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</si>
  <si>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</si>
  <si>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</si>
  <si>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</si>
  <si>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</si>
  <si>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</si>
  <si>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</si>
  <si>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</si>
  <si>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</si>
  <si>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</si>
  <si>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</si>
  <si>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</si>
  <si>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</si>
  <si>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</si>
  <si>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</si>
  <si>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</si>
  <si>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</si>
  <si>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</si>
  <si>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</si>
  <si>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</si>
  <si>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</si>
  <si>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</si>
  <si>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</si>
  <si>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</si>
  <si>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</si>
  <si>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</si>
  <si>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</si>
  <si>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</si>
  <si>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</si>
  <si>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</si>
  <si>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</si>
  <si>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</si>
  <si>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</si>
  <si>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</si>
  <si>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</si>
  <si>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</si>
  <si>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</si>
  <si>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</si>
  <si>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</si>
  <si>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</si>
  <si>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</si>
  <si>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</si>
  <si>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</si>
  <si>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</si>
  <si>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</si>
  <si>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</si>
  <si>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</si>
  <si>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</si>
  <si>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</si>
  <si>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</si>
  <si>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</si>
  <si>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</si>
  <si>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</si>
  <si>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</si>
  <si>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</si>
  <si>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</si>
  <si>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</si>
  <si>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</si>
  <si>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</si>
  <si>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</si>
  <si>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</si>
  <si>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</si>
  <si>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</si>
  <si>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</si>
  <si>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</si>
  <si>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</si>
  <si>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</si>
  <si>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</si>
  <si>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</si>
  <si>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</si>
  <si>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</si>
  <si>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</si>
  <si>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</si>
  <si>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</si>
  <si>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</si>
  <si>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</si>
  <si>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</si>
  <si>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</si>
  <si>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</si>
  <si>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</si>
  <si>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</si>
  <si>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</si>
  <si>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</si>
  <si>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</si>
  <si>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</si>
  <si>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</si>
  <si>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</si>
  <si>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</si>
  <si>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</si>
  <si>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</si>
  <si>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</si>
  <si>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</si>
  <si>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</si>
  <si>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</si>
  <si>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</si>
  <si>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</si>
  <si>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</si>
  <si>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</si>
  <si>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</si>
  <si>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</si>
  <si>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</si>
  <si>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</si>
  <si>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</si>
  <si>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</si>
  <si>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</si>
  <si>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</si>
  <si>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</si>
  <si>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</si>
  <si>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</si>
  <si>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</si>
  <si>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</si>
  <si>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</si>
  <si>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</si>
  <si>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</si>
  <si>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</si>
  <si>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</si>
  <si>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</si>
  <si>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</si>
  <si>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</si>
  <si>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</si>
  <si>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</si>
  <si>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</si>
  <si>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</si>
  <si>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</si>
  <si>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</si>
  <si>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</si>
  <si>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</si>
  <si>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</si>
  <si>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</si>
  <si>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</si>
  <si>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</si>
  <si>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</si>
  <si>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</si>
  <si>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</si>
  <si>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</si>
  <si>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</si>
  <si>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</si>
  <si>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</si>
  <si>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</si>
  <si>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</si>
  <si>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</si>
  <si>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</si>
  <si>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</si>
  <si>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</si>
  <si>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</si>
  <si>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</si>
  <si>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</si>
  <si>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</si>
  <si>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</si>
  <si>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</si>
  <si>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</si>
  <si>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</si>
  <si>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</si>
  <si>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</si>
  <si>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</si>
  <si>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</si>
  <si>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</si>
  <si>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</si>
  <si>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</si>
  <si>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</si>
  <si>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</si>
  <si>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</si>
  <si>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</si>
  <si>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</si>
  <si>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</si>
  <si>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</si>
  <si>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</si>
  <si>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</si>
  <si>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</si>
  <si>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</si>
  <si>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</si>
  <si>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</si>
  <si>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</si>
  <si>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</si>
  <si>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</si>
  <si>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</si>
  <si>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</si>
  <si>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</si>
  <si>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</si>
  <si>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</si>
  <si>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</si>
  <si>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</si>
  <si>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</si>
  <si>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</si>
  <si>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</si>
  <si>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</si>
  <si>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</si>
  <si>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</si>
  <si>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</si>
  <si>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</si>
  <si>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</si>
  <si>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</si>
  <si>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</si>
  <si>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</si>
  <si>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</si>
  <si>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</si>
  <si>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</si>
  <si>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</si>
  <si>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</si>
  <si>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</si>
  <si>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</si>
  <si>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</si>
  <si>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</si>
  <si>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</si>
  <si>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</si>
  <si>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</si>
  <si>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</si>
  <si>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</si>
  <si>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</si>
  <si>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</si>
  <si>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</si>
  <si>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</si>
  <si>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</si>
  <si>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</si>
  <si>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</si>
  <si>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</si>
  <si>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</si>
  <si>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</si>
  <si>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</si>
  <si>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</si>
  <si>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</si>
  <si>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</si>
  <si>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</si>
  <si>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</si>
  <si>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</si>
  <si>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</si>
  <si>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</si>
  <si>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</si>
  <si>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</si>
  <si>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</si>
  <si>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</si>
  <si>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</si>
  <si>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</si>
  <si>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</si>
  <si>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</si>
  <si>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</si>
  <si>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</si>
  <si>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</si>
  <si>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</si>
  <si>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</si>
  <si>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</si>
  <si>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</si>
  <si>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</si>
  <si>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</si>
  <si>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</si>
  <si>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</si>
  <si>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</si>
  <si>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</si>
  <si>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</si>
  <si>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</si>
  <si>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</si>
  <si>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</si>
  <si>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</si>
  <si>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</si>
  <si>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</si>
  <si>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</si>
  <si>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</si>
  <si>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</si>
  <si>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</si>
  <si>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</si>
  <si>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</si>
  <si>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</si>
  <si>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</si>
  <si>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</si>
  <si>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</si>
  <si>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</si>
  <si>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</si>
  <si>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</si>
  <si>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</si>
  <si>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</si>
  <si>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</si>
  <si>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</si>
  <si>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</si>
  <si>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</si>
  <si>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</si>
  <si>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</si>
  <si>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</si>
  <si>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</si>
  <si>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</si>
  <si>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</si>
  <si>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</si>
  <si>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</si>
  <si>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</si>
  <si>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</si>
  <si>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</si>
  <si>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</si>
  <si>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</si>
  <si>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</si>
  <si>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</si>
  <si>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</si>
  <si>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</si>
  <si>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</si>
  <si>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</si>
  <si>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</si>
  <si>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</si>
  <si>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</si>
  <si>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</si>
  <si>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</si>
  <si>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</si>
  <si>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</si>
  <si>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</si>
  <si>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</si>
  <si>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</si>
  <si>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</si>
  <si>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</si>
  <si>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</si>
  <si>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</si>
  <si>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</si>
  <si>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</si>
  <si>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</si>
  <si>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</si>
  <si>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</si>
  <si>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</si>
  <si>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</si>
  <si>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</si>
  <si>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</si>
  <si>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</si>
  <si>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</si>
  <si>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</si>
  <si>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</si>
  <si>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</si>
  <si>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</si>
  <si>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</si>
  <si>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</si>
  <si>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</si>
  <si>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</si>
  <si>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</si>
  <si>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</si>
  <si>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</si>
  <si>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</si>
  <si>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</si>
  <si>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</si>
  <si>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</si>
  <si>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</si>
  <si>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</si>
  <si>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</si>
  <si>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</si>
  <si>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</si>
  <si>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</si>
  <si>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</si>
  <si>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</si>
  <si>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</si>
  <si>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</si>
  <si>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</si>
  <si>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</si>
  <si>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</si>
  <si>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</si>
  <si>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</si>
  <si>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</si>
  <si>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</si>
  <si>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</si>
  <si>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</si>
  <si>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</si>
  <si>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</si>
  <si>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</si>
  <si>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</si>
  <si>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</si>
  <si>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</si>
  <si>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</si>
  <si>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</si>
  <si>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</si>
  <si>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</si>
  <si>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</si>
  <si>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</si>
  <si>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</si>
  <si>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</si>
  <si>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</si>
  <si>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</si>
  <si>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</si>
  <si>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</si>
  <si>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</si>
  <si>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</si>
  <si>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</si>
  <si>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</si>
  <si>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</si>
  <si>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</si>
  <si>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</si>
  <si>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</si>
  <si>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</si>
  <si>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</si>
  <si>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</si>
  <si>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</si>
  <si>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</si>
  <si>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</si>
  <si>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</si>
  <si>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</si>
  <si>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</si>
  <si>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</si>
  <si>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</si>
  <si>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</si>
  <si>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</si>
  <si>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</si>
  <si>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</si>
  <si>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</si>
  <si>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</si>
  <si>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</si>
  <si>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</si>
  <si>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</si>
  <si>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</si>
  <si>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</si>
  <si>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</si>
  <si>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</si>
  <si>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</si>
  <si>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</si>
  <si>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</si>
  <si>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</si>
  <si>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</si>
  <si>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</si>
  <si>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</si>
  <si>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</si>
  <si>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</si>
  <si>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</si>
  <si>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</si>
  <si>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</si>
  <si>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</si>
  <si>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</si>
  <si>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</si>
  <si>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</si>
  <si>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</si>
  <si>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</si>
  <si>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</si>
  <si>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</si>
  <si>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</si>
  <si>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</si>
  <si>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</si>
  <si>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</si>
  <si>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</si>
  <si>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</si>
  <si>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</si>
  <si>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</si>
  <si>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</si>
  <si>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</si>
  <si>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</si>
  <si>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</si>
  <si>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</si>
  <si>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</si>
  <si>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</si>
  <si>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</si>
  <si>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</si>
  <si>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</si>
  <si>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</si>
  <si>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</si>
  <si>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</si>
  <si>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</si>
  <si>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</si>
  <si>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</si>
  <si>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</si>
  <si>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</si>
  <si>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</si>
  <si>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</si>
  <si>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</si>
  <si>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</si>
  <si>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</si>
  <si>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</si>
  <si>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</si>
  <si>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</si>
  <si>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</si>
  <si>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</si>
  <si>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</si>
  <si>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</si>
  <si>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</si>
  <si>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</si>
  <si>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</si>
  <si>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</si>
  <si>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</si>
  <si>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</si>
  <si>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</si>
  <si>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</si>
  <si>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</si>
  <si>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</si>
  <si>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</si>
  <si>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</si>
  <si>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</si>
  <si>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</si>
  <si>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</si>
  <si>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</si>
  <si>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</si>
  <si>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</si>
  <si>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</si>
  <si>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</si>
  <si>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</si>
  <si>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</si>
  <si>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</si>
  <si>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</si>
  <si>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</si>
  <si>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</si>
  <si>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</si>
  <si>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</si>
  <si>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</si>
  <si>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</si>
  <si>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</si>
  <si>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</si>
  <si>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</si>
  <si>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</si>
  <si>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</si>
  <si>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</si>
  <si>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</si>
  <si>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</si>
  <si>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</si>
  <si>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</si>
  <si>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</si>
  <si>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</si>
  <si>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</si>
  <si>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</si>
  <si>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</si>
  <si>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</si>
  <si>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</si>
  <si>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</si>
  <si>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</si>
  <si>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</si>
  <si>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</si>
  <si>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</si>
  <si>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</si>
  <si>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</si>
  <si>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</si>
  <si>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</si>
  <si>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</si>
  <si>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</si>
  <si>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</si>
  <si>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</si>
  <si>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</si>
  <si>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</si>
  <si>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</si>
  <si>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</si>
  <si>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</si>
  <si>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</si>
  <si>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</si>
  <si>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</si>
  <si>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</si>
  <si>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</si>
  <si>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</si>
  <si>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</si>
  <si>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</si>
  <si>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</si>
  <si>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</si>
  <si>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</si>
  <si>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</si>
  <si>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</si>
  <si>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</si>
  <si>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</si>
  <si>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</si>
  <si>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</si>
  <si>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</si>
  <si>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</si>
  <si>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</si>
  <si>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</si>
  <si>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</si>
  <si>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</si>
  <si>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</si>
  <si>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</si>
  <si>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</si>
  <si>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</si>
  <si>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</si>
  <si>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</si>
  <si>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</si>
  <si>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</si>
  <si>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</si>
  <si>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</si>
  <si>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</si>
  <si>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</si>
  <si>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</si>
  <si>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</si>
  <si>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</si>
  <si>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</si>
  <si>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</si>
  <si>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</si>
  <si>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</si>
  <si>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</si>
  <si>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</si>
  <si>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</si>
  <si>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</si>
  <si>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</si>
  <si>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</si>
  <si>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</si>
  <si>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</si>
  <si>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</si>
  <si>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</si>
  <si>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</si>
  <si>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</si>
  <si>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</si>
  <si>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</si>
  <si>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</si>
  <si>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</si>
  <si>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</si>
  <si>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</si>
  <si>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</si>
  <si>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</si>
  <si>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</si>
  <si>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</si>
  <si>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</si>
  <si>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</si>
  <si>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</si>
  <si>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</si>
  <si>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</si>
  <si>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</si>
  <si>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</si>
  <si>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</si>
  <si>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</si>
  <si>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</si>
  <si>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</si>
  <si>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</si>
  <si>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</si>
  <si>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</si>
  <si>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</si>
  <si>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</si>
  <si>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</si>
  <si>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</si>
  <si>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</si>
  <si>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</si>
  <si>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</si>
  <si>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</si>
  <si>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</si>
  <si>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</si>
  <si>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</si>
  <si>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</si>
  <si>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</si>
  <si>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</si>
  <si>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</si>
  <si>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</si>
  <si>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</si>
  <si>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</si>
  <si>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</si>
  <si>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</si>
  <si>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</si>
  <si>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</si>
  <si>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</si>
  <si>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</si>
  <si>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</si>
  <si>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</si>
  <si>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</si>
  <si>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</si>
  <si>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</si>
  <si>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</si>
  <si>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</si>
  <si>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</si>
  <si>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</si>
  <si>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</si>
  <si>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</si>
  <si>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</si>
  <si>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</si>
  <si>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</si>
  <si>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</si>
  <si>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</si>
  <si>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</si>
  <si>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</si>
  <si>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</si>
  <si>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</si>
  <si>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</si>
  <si>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</si>
  <si>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</si>
  <si>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</si>
  <si>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</si>
  <si>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</si>
  <si>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</si>
  <si>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</si>
  <si>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</si>
  <si>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</si>
  <si>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</si>
  <si>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</si>
  <si>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</si>
  <si>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</si>
  <si>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</si>
  <si>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</si>
  <si>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</si>
  <si>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</si>
  <si>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</si>
  <si>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</si>
  <si>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</si>
  <si>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</si>
  <si>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</si>
  <si>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</si>
  <si>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</si>
  <si>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</si>
  <si>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</si>
  <si>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</si>
  <si>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</si>
  <si>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</si>
  <si>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</si>
  <si>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</si>
  <si>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</si>
  <si>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</si>
  <si>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</si>
  <si>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</si>
  <si>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</si>
  <si>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</si>
  <si>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</si>
  <si>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</si>
  <si>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</si>
  <si>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</si>
  <si>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</si>
  <si>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</si>
  <si>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</si>
  <si>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</si>
  <si>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</si>
  <si>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</si>
  <si>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</si>
  <si>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</si>
  <si>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</si>
  <si>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</si>
  <si>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</si>
  <si>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</si>
  <si>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</si>
  <si>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</si>
  <si>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</si>
  <si>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</si>
  <si>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</si>
  <si>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</si>
  <si>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</si>
  <si>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</si>
  <si>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</si>
  <si>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</si>
  <si>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</si>
  <si>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</si>
  <si>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</si>
  <si>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</si>
  <si>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</si>
  <si>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</si>
  <si>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</si>
  <si>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</si>
  <si>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</si>
  <si>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</si>
  <si>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</si>
  <si>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</si>
  <si>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</si>
  <si>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</si>
  <si>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</si>
  <si>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</si>
  <si>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</si>
  <si>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</si>
  <si>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</si>
  <si>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</si>
  <si>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</si>
  <si>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</si>
  <si>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</si>
  <si>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</si>
  <si>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</si>
  <si>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</si>
  <si>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</si>
  <si>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</si>
  <si>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</si>
  <si>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</si>
  <si>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</si>
  <si>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</si>
  <si>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</si>
  <si>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</si>
  <si>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</si>
  <si>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</si>
  <si>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</si>
  <si>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</si>
  <si>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</si>
  <si>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</si>
  <si>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</si>
  <si>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</si>
  <si>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</si>
  <si>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</si>
  <si>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</si>
  <si>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</si>
  <si>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</si>
  <si>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</si>
  <si>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</si>
  <si>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</si>
  <si>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</si>
  <si>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</si>
  <si>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</si>
  <si>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</si>
  <si>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</si>
  <si>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</si>
  <si>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</si>
  <si>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</si>
  <si>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</si>
  <si>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</si>
  <si>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</si>
  <si>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</si>
  <si>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</si>
  <si>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</si>
  <si>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</si>
  <si>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</si>
  <si>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</si>
  <si>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</si>
  <si>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</si>
  <si>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</si>
  <si>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</si>
  <si>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</si>
  <si>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</si>
  <si>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</si>
  <si>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</si>
  <si>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</si>
  <si>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</si>
  <si>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</si>
  <si>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</si>
  <si>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</si>
  <si>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</si>
  <si>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</si>
  <si>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</si>
  <si>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</si>
  <si>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</si>
  <si>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</si>
  <si>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</si>
  <si>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</si>
  <si>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</si>
  <si>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</si>
  <si>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</si>
  <si>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</si>
  <si>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</si>
  <si>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</si>
  <si>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</si>
  <si>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</si>
  <si>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</si>
  <si>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</si>
  <si>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</si>
  <si>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</si>
  <si>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</si>
  <si>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</si>
  <si>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</si>
  <si>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</si>
  <si>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</si>
  <si>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</si>
  <si>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</si>
  <si>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</si>
  <si>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</si>
  <si>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</si>
  <si>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</si>
  <si>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</si>
  <si>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</si>
  <si>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</si>
  <si>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</si>
  <si>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</si>
  <si>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</si>
  <si>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</si>
  <si>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</si>
  <si>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</si>
  <si>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</si>
  <si>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</si>
  <si>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</si>
  <si>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</si>
  <si>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</si>
  <si>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</si>
  <si>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</si>
  <si>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</si>
  <si>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</si>
  <si>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</si>
  <si>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</si>
  <si>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</si>
  <si>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</si>
  <si>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</si>
  <si>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</si>
  <si>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</si>
  <si>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</si>
  <si>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</si>
  <si>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</si>
  <si>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</si>
  <si>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</si>
  <si>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</si>
  <si>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</si>
  <si>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</si>
  <si>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</si>
  <si>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</si>
  <si>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</si>
  <si>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</si>
  <si>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</si>
  <si>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</si>
  <si>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</si>
  <si>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</si>
  <si>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</si>
  <si>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</si>
  <si>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</si>
  <si>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</si>
  <si>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</si>
  <si>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</si>
  <si>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</si>
  <si>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</si>
  <si>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</si>
  <si>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</si>
  <si>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</si>
  <si>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</si>
  <si>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</si>
  <si>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</si>
  <si>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</si>
  <si>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</si>
  <si>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</si>
  <si>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</si>
  <si>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</si>
  <si>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</si>
  <si>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</si>
  <si>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</si>
  <si>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</si>
  <si>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</si>
  <si>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</si>
  <si>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</si>
  <si>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</si>
  <si>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</si>
  <si>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</si>
  <si>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</si>
  <si>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</si>
  <si>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</si>
  <si>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</si>
  <si>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</si>
  <si>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</si>
  <si>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</si>
  <si>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</si>
  <si>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</si>
  <si>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</si>
  <si>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</si>
  <si>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</si>
  <si>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</si>
  <si>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</si>
  <si>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</si>
  <si>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</si>
  <si>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</si>
  <si>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</si>
  <si>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</si>
  <si>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</si>
  <si>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</si>
  <si>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</si>
  <si>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</si>
  <si>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</si>
  <si>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</si>
  <si>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</si>
  <si>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</si>
  <si>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</si>
  <si>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</si>
  <si>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</si>
  <si>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</si>
  <si>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</si>
  <si>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</si>
  <si>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</si>
  <si>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</si>
  <si>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</si>
  <si>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</si>
  <si>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</si>
  <si>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</si>
  <si>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</si>
  <si>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</si>
  <si>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</si>
  <si>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</si>
  <si>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</si>
  <si>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</si>
  <si>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</si>
  <si>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</si>
  <si>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</si>
  <si>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</si>
  <si>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</si>
  <si>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</si>
  <si>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</si>
  <si>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</si>
  <si>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</si>
  <si>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</si>
  <si>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</si>
  <si>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</si>
  <si>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</si>
  <si>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</si>
  <si>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</si>
  <si>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</si>
  <si>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</si>
  <si>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</si>
  <si>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</si>
  <si>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</si>
  <si>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</si>
  <si>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</si>
  <si>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</si>
  <si>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</si>
  <si>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</si>
  <si>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</si>
  <si>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</si>
  <si>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</si>
  <si>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</si>
  <si>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</si>
  <si>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</si>
  <si>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</si>
  <si>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</si>
  <si>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</si>
  <si>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</si>
  <si>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</si>
  <si>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</si>
  <si>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</si>
  <si>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</si>
  <si>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</si>
  <si>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</si>
  <si>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</si>
  <si>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</si>
  <si>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</si>
  <si>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</si>
  <si>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</si>
  <si>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</si>
  <si>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</si>
  <si>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</si>
  <si>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</si>
  <si>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</si>
  <si>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</si>
  <si>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</si>
  <si>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</si>
  <si>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</si>
  <si>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</si>
  <si>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</si>
  <si>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</si>
  <si>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</si>
  <si>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</si>
  <si>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</si>
  <si>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</si>
  <si>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</si>
  <si>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</si>
  <si>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</si>
  <si>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</si>
  <si>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</si>
  <si>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</si>
  <si>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</si>
  <si>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</si>
  <si>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</si>
  <si>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</si>
  <si>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</si>
  <si>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</si>
  <si>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</si>
  <si>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</si>
  <si>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</si>
  <si>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</si>
  <si>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</si>
  <si>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</si>
  <si>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</si>
  <si>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</si>
  <si>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</si>
  <si>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</si>
  <si>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</si>
  <si>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</si>
  <si>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</si>
  <si>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</si>
  <si>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</si>
  <si>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</si>
  <si>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</si>
  <si>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</si>
  <si>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</si>
  <si>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</si>
  <si>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</si>
  <si>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</si>
  <si>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</si>
  <si>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</si>
  <si>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</si>
  <si>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</si>
  <si>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</si>
  <si>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</si>
  <si>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</si>
  <si>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</si>
  <si>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</si>
  <si>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</si>
  <si>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</si>
  <si>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</si>
  <si>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</si>
  <si>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</si>
  <si>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</si>
  <si>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</si>
  <si>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</si>
  <si>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</si>
  <si>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</si>
  <si>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</si>
  <si>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</si>
  <si>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</si>
  <si>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</si>
  <si>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</si>
  <si>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</si>
  <si>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</si>
  <si>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</si>
  <si>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</si>
  <si>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</si>
  <si>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</si>
  <si>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</si>
  <si>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</si>
  <si>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</si>
  <si>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</si>
  <si>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</si>
  <si>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</si>
  <si>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</si>
  <si>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</si>
  <si>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</si>
  <si>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</si>
  <si>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</si>
  <si>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</si>
  <si>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</si>
  <si>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</si>
  <si>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</si>
  <si>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</si>
  <si>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</si>
  <si>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</si>
  <si>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</si>
  <si>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</si>
  <si>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</si>
  <si>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</si>
  <si>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</si>
  <si>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</si>
  <si>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</si>
  <si>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</si>
  <si>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</si>
  <si>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</si>
  <si>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</si>
  <si>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</si>
  <si>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</si>
  <si>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</si>
  <si>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</si>
  <si>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</si>
  <si>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</si>
  <si>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</si>
  <si>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</si>
  <si>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</si>
  <si>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</si>
  <si>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</si>
  <si>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</si>
  <si>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</si>
  <si>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</si>
  <si>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</si>
  <si>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</si>
  <si>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</si>
  <si>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</si>
  <si>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</si>
  <si>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</si>
  <si>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</si>
  <si>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</si>
  <si>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</si>
  <si>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</si>
  <si>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</si>
  <si>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</si>
  <si>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</si>
  <si>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</si>
  <si>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</si>
  <si>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</si>
  <si>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</si>
  <si>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</si>
  <si>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</si>
  <si>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</si>
  <si>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</si>
  <si>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</si>
  <si>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</si>
  <si>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</si>
  <si>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</si>
  <si>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</si>
  <si>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</si>
  <si>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</si>
  <si>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</si>
  <si>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</si>
  <si>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</si>
  <si>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</si>
  <si>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</si>
  <si>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</si>
  <si>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</si>
  <si>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</si>
  <si>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</si>
  <si>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</si>
  <si>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</si>
  <si>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</si>
  <si>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</si>
  <si>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</si>
  <si>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</si>
  <si>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</si>
  <si>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</si>
  <si>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</si>
  <si>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</si>
  <si>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</si>
  <si>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</si>
  <si>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</si>
  <si>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</si>
  <si>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</si>
  <si>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</si>
  <si>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</si>
  <si>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</si>
  <si>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</si>
  <si>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</si>
  <si>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</si>
  <si>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</si>
  <si>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</si>
  <si>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</si>
  <si>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</si>
  <si>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</si>
  <si>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</si>
  <si>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</si>
  <si>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</si>
  <si>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</si>
  <si>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</si>
  <si>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</si>
  <si>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</si>
  <si>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</si>
  <si>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</si>
  <si>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</si>
  <si>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</si>
  <si>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</si>
  <si>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</si>
  <si>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</si>
  <si>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</si>
  <si>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</si>
  <si>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</si>
  <si>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</si>
  <si>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</si>
  <si>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</si>
  <si>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</si>
  <si>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</si>
  <si>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</si>
  <si>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</si>
  <si>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</si>
  <si>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</si>
  <si>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</si>
  <si>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</si>
  <si>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</si>
  <si>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</si>
  <si>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</si>
  <si>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</si>
  <si>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</si>
  <si>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</si>
  <si>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</si>
  <si>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</si>
  <si>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</si>
  <si>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</si>
  <si>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</si>
  <si>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</si>
  <si>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</si>
  <si>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</si>
  <si>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</si>
  <si>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</si>
  <si>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</si>
  <si>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</si>
  <si>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</si>
  <si>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</si>
  <si>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</si>
  <si>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</si>
  <si>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</si>
  <si>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</si>
  <si>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</si>
  <si>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</si>
  <si>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</si>
  <si>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</si>
  <si>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</si>
  <si>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</si>
  <si>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</si>
  <si>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</si>
  <si>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</si>
  <si>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</si>
  <si>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</si>
  <si>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</si>
  <si>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</si>
  <si>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</si>
  <si>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</si>
  <si>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</si>
  <si>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</si>
  <si>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</si>
  <si>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</si>
  <si>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</si>
  <si>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</si>
  <si>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</si>
  <si>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</si>
  <si>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</si>
  <si>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</si>
  <si>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</si>
  <si>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</si>
  <si>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</si>
  <si>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</si>
  <si>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</si>
  <si>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</si>
  <si>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</si>
  <si>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</si>
  <si>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</si>
  <si>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</si>
  <si>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</si>
  <si>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</si>
  <si>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</si>
  <si>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</si>
  <si>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</si>
  <si>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</si>
  <si>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</si>
  <si>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</si>
  <si>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</si>
  <si>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</si>
  <si>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</si>
  <si>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</si>
  <si>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</si>
  <si>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</si>
  <si>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</si>
  <si>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</si>
  <si>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</si>
  <si>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</si>
  <si>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</si>
  <si>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</si>
  <si>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</si>
  <si>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</si>
  <si>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</si>
  <si>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</si>
  <si>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</si>
  <si>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</si>
  <si>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</si>
  <si>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</si>
  <si>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</si>
  <si>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</si>
  <si>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</si>
  <si>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</si>
  <si>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</si>
  <si>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</si>
  <si>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</si>
  <si>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</si>
  <si>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</si>
  <si>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</si>
  <si>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</si>
  <si>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</si>
  <si>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</si>
  <si>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</si>
  <si>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</si>
  <si>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</si>
  <si>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</si>
  <si>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</si>
  <si>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</si>
  <si>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</si>
  <si>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</si>
  <si>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</si>
  <si>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</si>
  <si>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</si>
  <si>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</si>
  <si>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</si>
  <si>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</si>
  <si>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</si>
  <si>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</si>
  <si>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</si>
  <si>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</si>
  <si>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</si>
  <si>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</si>
  <si>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</si>
  <si>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</si>
  <si>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</si>
  <si>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</si>
  <si>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</si>
  <si>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</si>
  <si>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</si>
  <si>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</si>
  <si>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</si>
  <si>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</si>
  <si>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</si>
  <si>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</si>
  <si>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</si>
  <si>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</si>
  <si>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</si>
  <si>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</si>
  <si>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</si>
  <si>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</si>
  <si>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</si>
  <si>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</si>
  <si>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</si>
  <si>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</si>
  <si>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</si>
  <si>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</si>
  <si>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</si>
  <si>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</si>
  <si>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</si>
  <si>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</si>
  <si>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</si>
  <si>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</si>
  <si>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</si>
  <si>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</si>
  <si>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</si>
  <si>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</si>
  <si>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</si>
  <si>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</si>
  <si>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</si>
  <si>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</si>
  <si>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</si>
  <si>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</si>
  <si>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</si>
  <si>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</si>
  <si>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</si>
  <si>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</si>
  <si>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</si>
  <si>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</si>
  <si>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</si>
  <si>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</si>
  <si>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</si>
  <si>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</si>
  <si>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</si>
  <si>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</si>
  <si>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</si>
  <si>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</si>
  <si>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</si>
  <si>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</si>
  <si>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</si>
  <si>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</si>
  <si>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</si>
  <si>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</si>
  <si>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</si>
  <si>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</si>
  <si>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</si>
  <si>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</si>
  <si>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</si>
  <si>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</si>
  <si>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</si>
  <si>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</si>
  <si>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</si>
  <si>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</si>
  <si>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</si>
  <si>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</si>
  <si>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</si>
  <si>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</si>
  <si>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</si>
  <si>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</si>
  <si>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</si>
  <si>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</si>
  <si>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</si>
  <si>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</si>
  <si>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</si>
  <si>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</si>
  <si>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</si>
  <si>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</si>
  <si>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</si>
  <si>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</si>
  <si>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</si>
  <si>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</si>
  <si>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</si>
  <si>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</si>
  <si>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</si>
  <si>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</si>
  <si>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</si>
  <si>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</si>
  <si>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</si>
  <si>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</si>
  <si>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</si>
  <si>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</si>
  <si>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</si>
  <si>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</si>
  <si>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</si>
  <si>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</si>
  <si>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</si>
  <si>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</si>
  <si>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</si>
  <si>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</si>
  <si>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</si>
  <si>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</si>
  <si>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</si>
  <si>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</si>
  <si>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</si>
  <si>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</si>
  <si>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</si>
  <si>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</si>
  <si>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</si>
  <si>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</si>
  <si>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</si>
  <si>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</si>
  <si>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</si>
  <si>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</si>
  <si>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</si>
  <si>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</si>
  <si>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</si>
  <si>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</si>
  <si>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</si>
  <si>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</si>
  <si>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</si>
  <si>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</si>
  <si>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</si>
  <si>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</si>
  <si>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</si>
  <si>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</si>
  <si>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</si>
  <si>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</si>
  <si>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</si>
  <si>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</si>
  <si>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</si>
  <si>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</si>
  <si>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</si>
  <si>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</si>
  <si>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</si>
  <si>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</si>
  <si>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</si>
  <si>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</si>
  <si>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</si>
  <si>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</si>
  <si>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</si>
  <si>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</si>
  <si>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</si>
  <si>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</si>
  <si>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</si>
  <si>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</si>
  <si>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</si>
  <si>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</si>
  <si>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</si>
  <si>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</si>
  <si>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</si>
  <si>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</si>
  <si>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</si>
  <si>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</si>
  <si>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</si>
  <si>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</si>
  <si>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</si>
  <si>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</si>
  <si>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</si>
  <si>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</si>
  <si>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</si>
  <si>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</si>
  <si>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</si>
  <si>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</si>
  <si>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</si>
  <si>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</si>
  <si>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</si>
  <si>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</si>
  <si>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</si>
  <si>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</si>
  <si>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</si>
  <si>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</si>
  <si>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</si>
  <si>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</si>
  <si>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</si>
  <si>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</si>
  <si>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</si>
  <si>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</si>
  <si>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</si>
  <si>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</si>
  <si>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</si>
  <si>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</si>
  <si>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</si>
  <si>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</si>
  <si>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</si>
  <si>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</si>
  <si>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</si>
  <si>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</si>
  <si>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</si>
  <si>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</si>
  <si>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</si>
  <si>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</si>
  <si>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</si>
  <si>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</si>
  <si>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</si>
  <si>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</si>
  <si>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</si>
  <si>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</si>
  <si>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</si>
  <si>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</si>
  <si>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</si>
  <si>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</si>
  <si>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</si>
  <si>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</si>
  <si>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</si>
  <si>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</si>
  <si>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</si>
  <si>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</si>
  <si>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</si>
  <si>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</si>
  <si>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</si>
  <si>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</si>
  <si>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</si>
  <si>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</si>
  <si>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</si>
  <si>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</si>
  <si>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</si>
  <si>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</si>
  <si>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</si>
  <si>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</si>
  <si>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</si>
  <si>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</si>
  <si>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</si>
  <si>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</si>
  <si>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</si>
  <si>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</si>
  <si>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</si>
  <si>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</si>
  <si>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</si>
  <si>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</si>
  <si>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</si>
  <si>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</si>
  <si>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</si>
  <si>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</si>
  <si>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</si>
  <si>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</si>
  <si>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</si>
  <si>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</si>
  <si>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</si>
  <si>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</si>
  <si>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</si>
  <si>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</si>
  <si>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</si>
  <si>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</si>
  <si>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</si>
  <si>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</si>
  <si>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</si>
  <si>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</si>
  <si>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</si>
  <si>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</si>
  <si>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</si>
  <si>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</si>
  <si>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</si>
  <si>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</si>
  <si>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</si>
  <si>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</si>
  <si>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</si>
  <si>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</si>
  <si>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</si>
  <si>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</si>
  <si>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</si>
  <si>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</si>
  <si>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</si>
  <si>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</si>
  <si>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</si>
  <si>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</si>
  <si>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</si>
  <si>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</si>
  <si>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</si>
  <si>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</si>
  <si>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</si>
  <si>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</si>
  <si>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</si>
  <si>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</si>
  <si>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</si>
  <si>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</si>
  <si>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</si>
  <si>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</si>
  <si>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</si>
  <si>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</si>
  <si>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</si>
  <si>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</si>
  <si>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</si>
  <si>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</si>
  <si>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</si>
  <si>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</si>
  <si>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</si>
  <si>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</si>
  <si>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</si>
  <si>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</si>
  <si>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</si>
  <si>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</si>
  <si>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</si>
  <si>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</si>
  <si>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</si>
  <si>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</si>
  <si>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</si>
  <si>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</si>
  <si>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</si>
  <si>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</si>
  <si>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</si>
  <si>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</si>
  <si>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</si>
  <si>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</si>
  <si>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</si>
  <si>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</si>
  <si>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</si>
  <si>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</si>
  <si>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</si>
  <si>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</si>
  <si>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</si>
  <si>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</si>
  <si>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</si>
  <si>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</si>
  <si>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</si>
  <si>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</si>
  <si>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</si>
  <si>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</si>
  <si>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</si>
  <si>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</si>
  <si>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</si>
  <si>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</si>
  <si>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</si>
  <si>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</si>
  <si>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</si>
  <si>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</si>
  <si>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</si>
  <si>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</si>
  <si>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</si>
  <si>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</si>
  <si>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</si>
  <si>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</si>
  <si>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</si>
  <si>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</si>
  <si>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</si>
  <si>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</si>
  <si>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</si>
  <si>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</si>
  <si>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</si>
  <si>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</si>
  <si>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</si>
  <si>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</si>
  <si>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</si>
  <si>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</si>
  <si>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</si>
  <si>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</si>
  <si>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</si>
  <si>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</si>
  <si>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</si>
  <si>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</si>
  <si>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</si>
  <si>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</si>
  <si>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</si>
  <si>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</si>
  <si>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</si>
  <si>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</si>
  <si>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</si>
  <si>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</si>
  <si>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</si>
  <si>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</si>
  <si>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</si>
  <si>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</si>
  <si>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</si>
  <si>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</si>
  <si>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</si>
  <si>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</si>
  <si>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</si>
  <si>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</si>
  <si>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</si>
  <si>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</si>
  <si>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</si>
  <si>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</si>
  <si>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</si>
  <si>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</si>
  <si>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</si>
  <si>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</si>
  <si>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</si>
  <si>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</si>
  <si>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</si>
  <si>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</si>
  <si>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</si>
  <si>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</si>
  <si>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</si>
  <si>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</si>
  <si>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</si>
  <si>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</si>
  <si>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</si>
  <si>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</si>
  <si>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</si>
  <si>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</si>
  <si>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</si>
  <si>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</si>
  <si>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</si>
  <si>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</si>
  <si>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</si>
  <si>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</si>
  <si>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</si>
  <si>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</si>
  <si>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</si>
  <si>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</si>
  <si>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</si>
  <si>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</si>
  <si>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</si>
  <si>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</si>
  <si>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</si>
  <si>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</si>
  <si>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</si>
  <si>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</si>
  <si>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</si>
  <si>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</si>
  <si>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</si>
  <si>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</si>
  <si>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</si>
  <si>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</si>
  <si>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</si>
  <si>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</si>
  <si>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</si>
  <si>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</si>
  <si>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</si>
  <si>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</si>
  <si>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</si>
  <si>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</si>
  <si>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</si>
  <si>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</si>
  <si>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</si>
  <si>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</si>
  <si>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</si>
  <si>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</si>
  <si>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</si>
  <si>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</si>
  <si>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</si>
  <si>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</si>
  <si>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</si>
  <si>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</si>
  <si>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</si>
  <si>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</si>
  <si>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</si>
  <si>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</si>
  <si>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</si>
  <si>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</si>
  <si>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</si>
  <si>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</si>
  <si>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</si>
  <si>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</si>
  <si>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</si>
  <si>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</si>
  <si>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</si>
  <si>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</si>
  <si>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</si>
  <si>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</si>
  <si>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</si>
  <si>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</si>
  <si>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</si>
  <si>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</si>
  <si>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</si>
  <si>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</si>
  <si>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</si>
  <si>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</si>
  <si>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</si>
  <si>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</si>
  <si>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</si>
  <si>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</si>
  <si>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</si>
  <si>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</si>
  <si>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</si>
  <si>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</si>
  <si>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</si>
  <si>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</si>
  <si>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</si>
  <si>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</si>
  <si>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</si>
  <si>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</si>
  <si>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</si>
  <si>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</si>
  <si>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</si>
  <si>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</si>
  <si>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</si>
  <si>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</si>
  <si>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</si>
  <si>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</si>
  <si>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</si>
  <si>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</si>
  <si>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</si>
  <si>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</si>
  <si>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</si>
  <si>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</si>
  <si>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</si>
  <si>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</si>
  <si>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</si>
  <si>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</si>
  <si>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</si>
  <si>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</si>
  <si>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</si>
  <si>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</si>
  <si>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</si>
  <si>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</si>
  <si>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</si>
  <si>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</si>
  <si>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</si>
  <si>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</si>
  <si>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</si>
  <si>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</si>
  <si>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</si>
  <si>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</si>
  <si>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</si>
  <si>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</si>
  <si>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</si>
  <si>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</si>
  <si>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</si>
  <si>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</si>
  <si>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</si>
  <si>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</si>
  <si>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</si>
  <si>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</si>
  <si>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</si>
  <si>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</si>
  <si>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</si>
  <si>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</si>
  <si>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</si>
  <si>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</si>
  <si>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</si>
  <si>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</si>
  <si>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</si>
  <si>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</si>
  <si>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</si>
  <si>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</si>
  <si>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</si>
  <si>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</si>
  <si>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</si>
  <si>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</si>
  <si>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</si>
  <si>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</si>
  <si>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</si>
  <si>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</si>
  <si>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</si>
  <si>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</si>
  <si>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</si>
  <si>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</si>
  <si>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</si>
  <si>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</si>
  <si>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</si>
  <si>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</si>
  <si>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</si>
  <si>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</si>
  <si>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</si>
  <si>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</si>
  <si>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</si>
  <si>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</si>
  <si>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</si>
  <si>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</si>
  <si>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</si>
  <si>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</si>
  <si>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</si>
  <si>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</si>
  <si>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</si>
  <si>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</si>
  <si>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</si>
  <si>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</si>
  <si>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</si>
  <si>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</si>
  <si>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</si>
  <si>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</si>
  <si>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</si>
  <si>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</si>
  <si>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</si>
  <si>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</si>
  <si>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</si>
  <si>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</si>
  <si>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</si>
  <si>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</si>
  <si>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</si>
  <si>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</si>
  <si>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</si>
  <si>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</si>
  <si>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</si>
  <si>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</si>
  <si>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</si>
  <si>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</si>
  <si>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</si>
  <si>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</si>
  <si>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</si>
  <si>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</si>
  <si>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</si>
  <si>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</si>
  <si>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</si>
  <si>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</si>
  <si>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</si>
  <si>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</si>
  <si>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</si>
  <si>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</si>
  <si>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</si>
  <si>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</si>
  <si>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</si>
  <si>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</si>
  <si>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</si>
  <si>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</si>
  <si>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</si>
  <si>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</si>
  <si>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</si>
  <si>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</si>
  <si>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</si>
  <si>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</si>
  <si>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</si>
  <si>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</si>
  <si>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</si>
  <si>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</si>
  <si>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</si>
  <si>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</si>
  <si>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</si>
  <si>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</si>
  <si>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</si>
  <si>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</si>
  <si>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</si>
  <si>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</si>
  <si>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</si>
  <si>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</si>
  <si>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</si>
  <si>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</si>
  <si>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</si>
  <si>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</si>
  <si>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</si>
  <si>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</si>
  <si>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</si>
  <si>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</si>
  <si>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</si>
  <si>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</si>
  <si>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</si>
  <si>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</si>
  <si>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</si>
  <si>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</si>
  <si>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</si>
  <si>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</si>
  <si>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</si>
  <si>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</si>
  <si>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</si>
  <si>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</si>
  <si>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</si>
  <si>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</si>
  <si>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</si>
  <si>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</si>
  <si>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</si>
  <si>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</si>
  <si>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</si>
  <si>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</si>
  <si>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</si>
  <si>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</si>
  <si>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</si>
  <si>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</si>
  <si>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</si>
  <si>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</si>
  <si>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</si>
  <si>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</si>
  <si>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</si>
  <si>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</si>
  <si>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</si>
  <si>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</si>
  <si>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</si>
  <si>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</si>
  <si>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</si>
  <si>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</si>
  <si>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</si>
  <si>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</si>
  <si>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</si>
  <si>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</si>
  <si>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</si>
  <si>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</si>
  <si>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</si>
  <si>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</si>
  <si>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</si>
  <si>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</si>
  <si>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</si>
  <si>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</si>
  <si>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</si>
  <si>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</si>
  <si>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</si>
  <si>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</si>
  <si>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</si>
  <si>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</si>
  <si>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</si>
  <si>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</si>
  <si>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</si>
  <si>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</si>
  <si>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</si>
  <si>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</si>
  <si>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</si>
  <si>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</si>
  <si>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</si>
  <si>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</si>
  <si>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</si>
  <si>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</si>
  <si>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</si>
  <si>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</si>
  <si>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</si>
  <si>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</si>
  <si>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</si>
  <si>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</si>
  <si>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</si>
  <si>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</si>
  <si>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</si>
  <si>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</si>
  <si>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</si>
  <si>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</si>
  <si>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</si>
  <si>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</si>
  <si>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</si>
  <si>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</si>
  <si>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</si>
  <si>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</si>
  <si>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</si>
  <si>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</si>
  <si>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</si>
  <si>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</si>
  <si>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</si>
  <si>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</si>
  <si>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</si>
  <si>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</si>
  <si>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</si>
  <si>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</si>
  <si>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</si>
  <si>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</si>
  <si>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</si>
  <si>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</si>
  <si>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</si>
  <si>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</si>
  <si>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</si>
  <si>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</si>
  <si>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</si>
  <si>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</si>
  <si>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</si>
  <si>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</si>
  <si>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</si>
  <si>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</si>
  <si>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</si>
  <si>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</si>
  <si>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</si>
  <si>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</si>
  <si>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</si>
  <si>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</si>
  <si>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</si>
  <si>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</si>
  <si>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</si>
  <si>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</si>
  <si>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</si>
  <si>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</si>
  <si>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</si>
  <si>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</si>
  <si>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</si>
  <si>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</si>
  <si>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</si>
  <si>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</si>
  <si>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</si>
  <si>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</si>
  <si>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</si>
  <si>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</si>
  <si>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</si>
  <si>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</si>
  <si>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</si>
  <si>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</si>
  <si>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</si>
  <si>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</si>
  <si>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</si>
  <si>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</si>
  <si>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</si>
  <si>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</si>
  <si>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</si>
  <si>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</si>
  <si>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</si>
  <si>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</si>
  <si>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</si>
  <si>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</si>
  <si>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</si>
  <si>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</si>
  <si>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</si>
  <si>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</si>
  <si>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</si>
  <si>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</si>
  <si>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</si>
  <si>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</si>
  <si>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</si>
  <si>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</si>
  <si>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</si>
  <si>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</si>
  <si>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</si>
  <si>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</si>
  <si>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</si>
  <si>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</si>
  <si>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</si>
  <si>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</si>
  <si>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</si>
  <si>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</si>
  <si>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</si>
  <si>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</si>
  <si>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</si>
  <si>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</si>
  <si>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</si>
  <si>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</si>
  <si>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</si>
  <si>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</si>
  <si>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</si>
  <si>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</si>
  <si>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</si>
  <si>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</si>
  <si>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</si>
  <si>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</si>
  <si>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</si>
  <si>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</si>
  <si>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</si>
  <si>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</si>
  <si>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</si>
  <si>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</si>
  <si>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</si>
  <si>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</si>
  <si>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</si>
  <si>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</si>
  <si>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</si>
  <si>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</si>
  <si>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</si>
  <si>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</si>
  <si>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</si>
  <si>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</si>
  <si>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</si>
  <si>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</si>
  <si>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</si>
  <si>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</si>
  <si>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</si>
  <si>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</si>
  <si>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</si>
  <si>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</si>
  <si>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</si>
  <si>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</si>
  <si>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</si>
  <si>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</si>
  <si>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</si>
  <si>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</si>
  <si>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</si>
  <si>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</si>
  <si>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</si>
  <si>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</si>
  <si>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</si>
  <si>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</si>
  <si>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</si>
  <si>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</si>
  <si>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</si>
  <si>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</si>
  <si>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</si>
  <si>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</si>
  <si>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</si>
  <si>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</si>
  <si>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</si>
  <si>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</si>
  <si>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</si>
  <si>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</si>
  <si>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</si>
  <si>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</si>
  <si>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</si>
  <si>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</si>
  <si>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</si>
  <si>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</si>
  <si>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</si>
  <si>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</si>
  <si>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</si>
  <si>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</si>
  <si>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</si>
  <si>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</si>
  <si>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</si>
  <si>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</si>
  <si>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</si>
  <si>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</si>
  <si>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</si>
  <si>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</si>
  <si>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</si>
  <si>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</si>
  <si>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</si>
  <si>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</si>
  <si>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</si>
  <si>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</si>
  <si>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</si>
  <si>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</si>
  <si>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</si>
  <si>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</si>
  <si>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</si>
  <si>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</si>
  <si>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</si>
  <si>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</si>
  <si>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</si>
  <si>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</si>
  <si>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</si>
  <si>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</si>
  <si>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</si>
  <si>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</si>
  <si>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</si>
  <si>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</si>
  <si>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</si>
  <si>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</si>
  <si>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</si>
  <si>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</si>
  <si>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</si>
  <si>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</si>
  <si>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</si>
  <si>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</si>
  <si>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</si>
  <si>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</si>
  <si>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</si>
  <si>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</si>
  <si>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</si>
  <si>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</si>
  <si>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</si>
  <si>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</si>
  <si>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</si>
  <si>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</si>
  <si>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</si>
  <si>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</si>
  <si>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</si>
  <si>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</si>
  <si>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</si>
  <si>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</si>
  <si>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</si>
  <si>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</si>
  <si>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</si>
  <si>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</si>
  <si>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</si>
  <si>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</si>
  <si>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</si>
  <si>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</si>
  <si>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</si>
  <si>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</si>
  <si>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</si>
  <si>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</si>
  <si>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</si>
  <si>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</si>
  <si>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</si>
  <si>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</si>
  <si>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</si>
  <si>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</si>
  <si>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</si>
  <si>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</si>
  <si>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</si>
  <si>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</si>
  <si>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</si>
  <si>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</si>
  <si>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</si>
  <si>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</si>
  <si>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</si>
  <si>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</si>
  <si>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</si>
  <si>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</si>
  <si>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</si>
  <si>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</si>
  <si>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</si>
  <si>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</si>
  <si>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</si>
  <si>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</si>
  <si>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</si>
  <si>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</si>
  <si>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</si>
  <si>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</si>
  <si>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</si>
  <si>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</si>
  <si>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</si>
  <si>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</si>
  <si>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</si>
  <si>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</si>
  <si>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</si>
  <si>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</si>
  <si>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</si>
  <si>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</si>
  <si>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</si>
  <si>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</si>
  <si>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</si>
  <si>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</si>
  <si>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</si>
  <si>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</si>
  <si>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</si>
  <si>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</si>
  <si>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</si>
  <si>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</si>
  <si>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</si>
  <si>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</si>
  <si>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</si>
  <si>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</si>
  <si>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</si>
  <si>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</si>
  <si>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</si>
  <si>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</si>
  <si>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</si>
  <si>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</si>
  <si>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</si>
  <si>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</si>
  <si>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</si>
  <si>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</si>
  <si>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</si>
  <si>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</si>
  <si>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</si>
  <si>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</si>
  <si>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</si>
  <si>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</si>
  <si>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</si>
  <si>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</si>
  <si>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</si>
  <si>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</si>
  <si>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</si>
  <si>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</si>
  <si>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</si>
  <si>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</si>
  <si>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</si>
  <si>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</si>
  <si>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</si>
  <si>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</si>
  <si>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</si>
  <si>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</si>
  <si>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</si>
  <si>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</si>
  <si>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</si>
  <si>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</si>
  <si>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</si>
  <si>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</si>
  <si>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</si>
  <si>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</si>
  <si>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</si>
  <si>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</si>
  <si>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</si>
  <si>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</si>
  <si>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</si>
  <si>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</si>
  <si>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</si>
  <si>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</si>
  <si>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</si>
  <si>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</si>
  <si>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</si>
  <si>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</si>
  <si>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</si>
  <si>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</si>
  <si>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</si>
  <si>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</si>
  <si>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</si>
  <si>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</si>
  <si>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</si>
  <si>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</si>
  <si>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</si>
  <si>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</si>
  <si>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</si>
  <si>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</si>
  <si>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</si>
  <si>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</si>
  <si>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</si>
  <si>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</si>
  <si>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</si>
  <si>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</si>
  <si>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</si>
  <si>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</si>
  <si>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</si>
  <si>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</si>
  <si>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</si>
  <si>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</si>
  <si>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</si>
  <si>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</si>
  <si>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</si>
  <si>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</si>
  <si>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</si>
  <si>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</si>
  <si>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</si>
  <si>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</si>
  <si>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</si>
  <si>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</si>
  <si>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</si>
  <si>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</si>
  <si>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</si>
  <si>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</si>
  <si>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</si>
  <si>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</si>
  <si>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</si>
  <si>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</si>
  <si>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</si>
  <si>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</si>
  <si>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</si>
  <si>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</si>
  <si>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</si>
  <si>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</si>
  <si>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</si>
  <si>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</si>
  <si>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</si>
  <si>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</si>
  <si>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</si>
  <si>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</si>
  <si>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</si>
  <si>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</si>
  <si>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</si>
  <si>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</si>
  <si>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</si>
  <si>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</si>
  <si>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</si>
  <si>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</si>
  <si>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</si>
  <si>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</si>
  <si>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</si>
  <si>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</si>
  <si>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</si>
  <si>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</si>
  <si>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</si>
  <si>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</si>
  <si>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</si>
  <si>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</si>
  <si>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</si>
  <si>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</si>
  <si>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</si>
  <si>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</si>
  <si>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</si>
  <si>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</si>
  <si>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</si>
  <si>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</si>
  <si>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</si>
  <si>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</si>
  <si>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</si>
  <si>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</si>
  <si>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</si>
  <si>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</si>
  <si>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</si>
  <si>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</si>
  <si>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</si>
  <si>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</si>
  <si>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</si>
  <si>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</si>
  <si>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</si>
  <si>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</si>
  <si>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</si>
  <si>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</si>
  <si>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</si>
  <si>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</si>
  <si>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</si>
  <si>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</si>
  <si>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</si>
  <si>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</si>
  <si>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</si>
  <si>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</si>
  <si>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</si>
  <si>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</si>
  <si>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</si>
  <si>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</si>
  <si>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</si>
  <si>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</si>
  <si>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</si>
  <si>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</si>
  <si>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</si>
  <si>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</si>
  <si>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</si>
  <si>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</si>
  <si>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</si>
  <si>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</si>
  <si>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</si>
  <si>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</si>
  <si>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</si>
  <si>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</si>
  <si>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</si>
  <si>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</si>
  <si>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</si>
  <si>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</si>
  <si>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</si>
  <si>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</si>
  <si>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</si>
  <si>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</si>
  <si>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</si>
  <si>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</si>
  <si>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</si>
  <si>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</si>
  <si>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</si>
  <si>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</si>
  <si>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</si>
  <si>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</si>
  <si>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</si>
  <si>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</si>
  <si>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</si>
  <si>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</si>
  <si>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</si>
  <si>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</si>
  <si>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</si>
  <si>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</si>
  <si>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</si>
  <si>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</si>
  <si>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</si>
  <si>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</si>
  <si>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</si>
  <si>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</si>
  <si>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</si>
  <si>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</si>
  <si>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</si>
  <si>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</si>
  <si>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</si>
  <si>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</si>
  <si>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</si>
  <si>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</si>
  <si>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</si>
  <si>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</si>
  <si>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</si>
  <si>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</si>
  <si>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</si>
  <si>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</si>
  <si>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</si>
  <si>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</si>
  <si>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</si>
  <si>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</si>
  <si>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</si>
  <si>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</si>
  <si>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</si>
  <si>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</si>
  <si>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</si>
  <si>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</si>
  <si>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</si>
  <si>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</si>
  <si>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</si>
  <si>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</si>
  <si>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</si>
  <si>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</si>
  <si>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</si>
  <si>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</si>
  <si>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</si>
  <si>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</si>
  <si>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</si>
  <si>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</si>
  <si>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</si>
  <si>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</si>
  <si>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</si>
  <si>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</si>
  <si>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</si>
  <si>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</si>
  <si>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</si>
  <si>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</si>
  <si>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</si>
  <si>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</si>
  <si>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</si>
  <si>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</si>
  <si>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</si>
  <si>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</si>
  <si>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</si>
  <si>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</si>
  <si>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</si>
  <si>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</si>
  <si>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</si>
  <si>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</si>
  <si>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</si>
  <si>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</si>
  <si>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</si>
  <si>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</si>
  <si>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</si>
  <si>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</si>
  <si>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</si>
  <si>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</si>
  <si>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</si>
  <si>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</si>
  <si>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</si>
  <si>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</si>
  <si>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</si>
  <si>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</si>
  <si>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</si>
  <si>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</si>
  <si>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</si>
  <si>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</si>
  <si>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</si>
  <si>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</si>
  <si>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</si>
  <si>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</si>
  <si>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</si>
  <si>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</si>
  <si>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</si>
  <si>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</si>
  <si>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</si>
  <si>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</si>
  <si>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</si>
  <si>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</si>
  <si>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</si>
  <si>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</si>
  <si>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</si>
  <si>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</si>
  <si>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</si>
  <si>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</si>
  <si>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</si>
  <si>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</si>
  <si>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</si>
  <si>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</si>
  <si>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</si>
  <si>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</si>
  <si>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</si>
  <si>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</si>
  <si>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</si>
  <si>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</si>
  <si>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</si>
  <si>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</si>
  <si>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</si>
  <si>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</si>
  <si>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</si>
  <si>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</si>
  <si>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</si>
  <si>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</si>
  <si>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</si>
  <si>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</si>
  <si>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</si>
  <si>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</si>
  <si>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</si>
  <si>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</si>
  <si>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</si>
  <si>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</si>
  <si>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</si>
  <si>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</si>
  <si>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</si>
  <si>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</si>
  <si>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</si>
  <si>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</si>
  <si>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</si>
  <si>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</si>
  <si>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</si>
  <si>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</si>
  <si>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</si>
  <si>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</si>
  <si>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</si>
  <si>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</si>
  <si>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</si>
  <si>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</si>
  <si>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</si>
  <si>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</si>
  <si>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</si>
  <si>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</si>
  <si>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</si>
  <si>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</si>
  <si>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</si>
  <si>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</si>
  <si>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</si>
  <si>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</si>
  <si>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</si>
  <si>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</si>
  <si>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</si>
  <si>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</si>
  <si>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</si>
  <si>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</si>
  <si>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</si>
  <si>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</si>
  <si>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</si>
  <si>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</si>
  <si>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</si>
  <si>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</si>
  <si>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</si>
  <si>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</si>
  <si>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</si>
  <si>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</si>
  <si>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</si>
  <si>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</si>
  <si>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</si>
  <si>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</si>
  <si>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</si>
  <si>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</si>
  <si>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</si>
  <si>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</si>
  <si>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</si>
  <si>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</si>
  <si>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</si>
  <si>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</si>
  <si>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</si>
  <si>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</si>
  <si>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</si>
  <si>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</si>
  <si>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</si>
  <si>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</si>
  <si>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</si>
  <si>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</si>
  <si>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</si>
  <si>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</si>
  <si>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</si>
  <si>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</si>
  <si>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</si>
  <si>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</si>
  <si>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</si>
  <si>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</si>
  <si>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</si>
  <si>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</si>
  <si>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</si>
  <si>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</si>
  <si>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</si>
  <si>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</si>
  <si>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</si>
  <si>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</si>
  <si>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</si>
  <si>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</si>
  <si>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</si>
  <si>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</si>
  <si>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</si>
  <si>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</si>
  <si>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</si>
  <si>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</si>
  <si>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</si>
  <si>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</si>
  <si>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</si>
  <si>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</si>
  <si>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</si>
  <si>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</si>
  <si>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</si>
  <si>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</si>
  <si>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</si>
  <si>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</si>
  <si>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</si>
  <si>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</si>
  <si>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</si>
  <si>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</si>
  <si>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</si>
  <si>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</si>
  <si>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</si>
  <si>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</si>
  <si>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</si>
  <si>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</si>
  <si>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</si>
  <si>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</si>
  <si>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</si>
  <si>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</si>
  <si>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</si>
  <si>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</si>
  <si>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</si>
  <si>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</si>
  <si>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</si>
  <si>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</si>
  <si>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</si>
  <si>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</si>
  <si>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</si>
  <si>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</si>
  <si>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</si>
  <si>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</si>
  <si>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</si>
  <si>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</si>
  <si>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</si>
  <si>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</si>
  <si>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</si>
  <si>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</si>
  <si>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</si>
  <si>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</si>
  <si>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</si>
  <si>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</si>
  <si>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</si>
  <si>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</si>
  <si>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</si>
  <si>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</si>
  <si>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</si>
  <si>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</si>
  <si>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</si>
  <si>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</si>
  <si>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</si>
  <si>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</si>
  <si>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</si>
  <si>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</si>
  <si>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</si>
  <si>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</si>
  <si>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</si>
  <si>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</si>
  <si>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</si>
  <si>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</si>
  <si>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</si>
  <si>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</si>
  <si>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</si>
  <si>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</si>
  <si>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</si>
  <si>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</si>
  <si>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</si>
  <si>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</si>
  <si>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</si>
  <si>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</si>
  <si>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</si>
  <si>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</si>
  <si>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</si>
  <si>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</si>
  <si>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</si>
  <si>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</si>
  <si>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</si>
  <si>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</si>
  <si>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</si>
  <si>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</si>
  <si>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</si>
  <si>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</si>
  <si>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</si>
  <si>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</si>
  <si>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</si>
  <si>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</si>
  <si>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</si>
  <si>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</si>
  <si>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</si>
  <si>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</si>
  <si>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</si>
  <si>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</si>
  <si>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</si>
  <si>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</si>
  <si>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</si>
  <si>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</si>
  <si>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</si>
  <si>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</si>
  <si>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</si>
  <si>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</si>
  <si>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</si>
  <si>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</si>
  <si>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</si>
  <si>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</si>
  <si>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</si>
  <si>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</si>
  <si>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</si>
  <si>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</si>
  <si>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</si>
  <si>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</si>
  <si>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</si>
  <si>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</si>
  <si>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</si>
  <si>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</si>
  <si>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</si>
  <si>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</si>
  <si>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</si>
  <si>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</si>
  <si>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</si>
  <si>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</si>
  <si>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</si>
  <si>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</si>
  <si>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</si>
  <si>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</si>
  <si>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</si>
  <si>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</si>
  <si>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</si>
  <si>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</si>
  <si>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</si>
  <si>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</si>
  <si>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</si>
  <si>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</si>
  <si>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</si>
  <si>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</si>
  <si>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</si>
  <si>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</si>
  <si>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</si>
  <si>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</si>
  <si>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</si>
  <si>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</si>
  <si>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</si>
  <si>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</si>
  <si>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</si>
  <si>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</si>
  <si>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</si>
  <si>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</si>
  <si>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</si>
  <si>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</si>
  <si>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</si>
  <si>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</si>
  <si>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</si>
  <si>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</si>
  <si>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</si>
  <si>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</si>
  <si>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</si>
  <si>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</si>
  <si>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</si>
  <si>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</si>
  <si>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</si>
  <si>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</si>
  <si>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</si>
  <si>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</si>
  <si>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</si>
  <si>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</si>
  <si>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</si>
  <si>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</si>
  <si>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</si>
  <si>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</si>
  <si>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</si>
  <si>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</si>
  <si>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</si>
  <si>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</si>
  <si>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</si>
  <si>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</si>
  <si>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</si>
  <si>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</si>
  <si>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</si>
  <si>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</si>
  <si>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</si>
  <si>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</si>
  <si>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</si>
  <si>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</si>
  <si>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</si>
  <si>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</si>
  <si>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</si>
  <si>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</si>
  <si>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</si>
  <si>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</si>
  <si>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</si>
  <si>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</si>
  <si>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</si>
  <si>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</si>
  <si>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</si>
  <si>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</si>
  <si>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</si>
  <si>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</si>
  <si>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</si>
  <si>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</si>
  <si>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</si>
  <si>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</si>
  <si>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</si>
  <si>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</si>
  <si>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</si>
  <si>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</si>
  <si>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</si>
  <si>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</si>
  <si>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</si>
  <si>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</si>
  <si>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</si>
  <si>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</si>
  <si>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</si>
  <si>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</si>
  <si>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</si>
  <si>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</si>
  <si>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</si>
  <si>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</si>
  <si>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</si>
  <si>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</si>
  <si>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</si>
  <si>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</si>
  <si>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</si>
  <si>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</si>
  <si>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</si>
  <si>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</si>
  <si>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</si>
  <si>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</si>
  <si>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</si>
  <si>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</si>
  <si>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</si>
  <si>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</si>
  <si>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</si>
  <si>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</si>
  <si>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</si>
  <si>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</si>
  <si>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</si>
  <si>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</si>
  <si>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</si>
  <si>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</si>
  <si>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</si>
  <si>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</si>
  <si>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</si>
  <si>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</si>
  <si>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</si>
  <si>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</si>
  <si>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</si>
  <si>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</si>
  <si>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</si>
  <si>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</si>
  <si>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</si>
  <si>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</si>
  <si>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</si>
  <si>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</si>
  <si>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</si>
  <si>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</si>
  <si>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</si>
  <si>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</si>
  <si>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</si>
  <si>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</si>
  <si>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</si>
  <si>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</si>
  <si>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</si>
  <si>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</si>
  <si>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</si>
  <si>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</si>
  <si>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</si>
  <si>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</si>
  <si>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</si>
  <si>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</si>
  <si>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</si>
  <si>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</si>
  <si>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</si>
  <si>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</si>
  <si>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</si>
  <si>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</si>
  <si>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</si>
  <si>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</si>
  <si>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</si>
  <si>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</si>
  <si>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</si>
  <si>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</si>
  <si>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</si>
  <si>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</si>
  <si>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</si>
  <si>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</si>
  <si>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</si>
  <si>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</si>
  <si>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</si>
  <si>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</si>
  <si>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</si>
  <si>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</si>
  <si>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</si>
  <si>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</si>
  <si>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</si>
  <si>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</si>
  <si>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</si>
  <si>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</si>
  <si>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</si>
  <si>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</si>
  <si>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</si>
  <si>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</si>
  <si>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</si>
  <si>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</si>
  <si>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</si>
  <si>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</si>
  <si>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</si>
  <si>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</si>
  <si>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</si>
  <si>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</si>
  <si>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</si>
  <si>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</si>
  <si>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</si>
  <si>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</si>
  <si>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</si>
  <si>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</si>
  <si>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</si>
  <si>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</si>
  <si>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</si>
  <si>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</si>
  <si>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</si>
  <si>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</si>
  <si>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</si>
  <si>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</si>
  <si>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</si>
  <si>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</si>
  <si>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</si>
  <si>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</si>
  <si>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</si>
  <si>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</si>
  <si>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</si>
  <si>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</si>
  <si>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</si>
  <si>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</si>
  <si>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</si>
  <si>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</si>
  <si>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</si>
  <si>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</si>
  <si>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</si>
  <si>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</si>
  <si>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</si>
  <si>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</si>
  <si>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</si>
  <si>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</si>
  <si>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</si>
  <si>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</si>
  <si>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</si>
  <si>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</si>
  <si>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</si>
  <si>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</si>
  <si>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</si>
  <si>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</si>
  <si>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</si>
  <si>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</si>
  <si>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</si>
  <si>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</si>
  <si>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</si>
  <si>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</si>
  <si>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</si>
  <si>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</si>
  <si>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</si>
  <si>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</si>
  <si>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</si>
  <si>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</si>
  <si>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</si>
  <si>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</si>
  <si>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</si>
  <si>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</si>
  <si>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</si>
  <si>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</si>
  <si>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</si>
  <si>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</si>
  <si>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</si>
  <si>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</si>
  <si>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</si>
  <si>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</si>
  <si>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</si>
  <si>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</si>
  <si>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</si>
  <si>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</si>
  <si>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</si>
  <si>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</si>
  <si>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</si>
  <si>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</si>
  <si>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</si>
  <si>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</si>
  <si>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</si>
  <si>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</si>
  <si>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</si>
  <si>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</si>
  <si>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</si>
  <si>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</si>
  <si>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</si>
  <si>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</si>
  <si>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</si>
  <si>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</si>
  <si>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</si>
  <si>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</si>
  <si>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</si>
  <si>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</si>
  <si>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</si>
  <si>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</si>
  <si>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</si>
  <si>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</si>
  <si>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</si>
  <si>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</si>
  <si>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</si>
  <si>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</si>
  <si>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</si>
  <si>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</si>
  <si>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</si>
  <si>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</si>
  <si>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</si>
  <si>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</si>
  <si>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</si>
  <si>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</si>
  <si>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</si>
  <si>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</si>
  <si>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</si>
  <si>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</si>
  <si>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</si>
  <si>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</si>
  <si>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</si>
  <si>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</si>
  <si>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</si>
  <si>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</si>
  <si>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</si>
  <si>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</si>
  <si>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</si>
  <si>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</si>
  <si>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</si>
  <si>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</si>
  <si>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</si>
  <si>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</si>
  <si>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</si>
  <si>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</si>
  <si>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</si>
  <si>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</si>
  <si>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</si>
  <si>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</si>
  <si>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</si>
  <si>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</si>
  <si>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</si>
  <si>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</si>
  <si>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</si>
  <si>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</si>
  <si>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</si>
  <si>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</si>
  <si>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</si>
  <si>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</si>
  <si>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</si>
  <si>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</si>
  <si>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</si>
  <si>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</si>
  <si>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</si>
  <si>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</si>
  <si>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</si>
  <si>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</si>
  <si>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</si>
  <si>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</si>
  <si>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</si>
  <si>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</si>
  <si>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</si>
  <si>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</si>
  <si>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</si>
  <si>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</si>
  <si>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</si>
  <si>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</si>
  <si>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</si>
  <si>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</si>
  <si>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</si>
  <si>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</si>
  <si>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</si>
  <si>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</si>
  <si>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</si>
  <si>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</si>
  <si>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</si>
  <si>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</si>
  <si>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</si>
  <si>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</si>
  <si>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</si>
  <si>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</si>
  <si>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</si>
  <si>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</si>
  <si>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</si>
  <si>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</si>
  <si>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</si>
  <si>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</si>
  <si>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</si>
  <si>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</si>
  <si>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</si>
  <si>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</si>
  <si>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</si>
  <si>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</si>
  <si>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</si>
  <si>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</si>
  <si>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</si>
  <si>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</si>
  <si>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</si>
  <si>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</si>
  <si>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</si>
  <si>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</si>
  <si>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</si>
  <si>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</si>
  <si>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</si>
  <si>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</si>
  <si>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</si>
  <si>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</si>
  <si>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</si>
  <si>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</si>
  <si>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</si>
  <si>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</si>
  <si>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</si>
  <si>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</si>
  <si>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</si>
  <si>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</si>
  <si>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</si>
  <si>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</si>
  <si>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</si>
  <si>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</si>
  <si>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</si>
  <si>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</si>
  <si>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</si>
  <si>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</si>
  <si>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</si>
  <si>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</si>
  <si>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</si>
  <si>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</si>
  <si>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</si>
  <si>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</si>
  <si>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</si>
  <si>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</si>
  <si>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</si>
  <si>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</si>
  <si>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</si>
  <si>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</si>
  <si>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</si>
  <si>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</si>
  <si>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</si>
  <si>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</si>
  <si>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</si>
  <si>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</si>
  <si>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</si>
  <si>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</si>
  <si>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</si>
  <si>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</si>
  <si>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</si>
  <si>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</si>
  <si>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</si>
  <si>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</si>
  <si>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</si>
  <si>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</si>
  <si>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</si>
  <si>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</si>
  <si>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</si>
  <si>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</si>
  <si>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</si>
  <si>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</si>
  <si>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</si>
  <si>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</si>
  <si>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</si>
  <si>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</si>
  <si>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</si>
  <si>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</si>
  <si>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</si>
  <si>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</si>
  <si>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</si>
  <si>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</si>
  <si>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</si>
  <si>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</si>
  <si>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</si>
  <si>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</si>
  <si>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</si>
  <si>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</si>
  <si>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</si>
  <si>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</si>
  <si>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</si>
  <si>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</si>
  <si>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</si>
  <si>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</si>
  <si>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</si>
  <si>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</si>
  <si>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</si>
  <si>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</si>
  <si>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</si>
  <si>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</si>
  <si>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</si>
  <si>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</si>
  <si>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</si>
  <si>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</si>
  <si>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</si>
  <si>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</si>
  <si>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</si>
  <si>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</si>
  <si>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</si>
  <si>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</si>
  <si>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</si>
  <si>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</si>
  <si>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</si>
  <si>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</si>
  <si>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</si>
  <si>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</si>
  <si>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</si>
  <si>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</si>
  <si>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</si>
  <si>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</si>
  <si>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</si>
  <si>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</si>
  <si>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</si>
  <si>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</si>
  <si>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</si>
  <si>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</si>
  <si>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</si>
  <si>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</si>
  <si>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</si>
  <si>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</si>
  <si>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</si>
  <si>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</si>
  <si>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</si>
  <si>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</si>
  <si>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</si>
  <si>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</si>
  <si>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</si>
  <si>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</si>
  <si>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</si>
  <si>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</si>
  <si>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</si>
  <si>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</si>
  <si>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</si>
  <si>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</si>
  <si>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</si>
  <si>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</si>
  <si>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</si>
  <si>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</si>
  <si>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</si>
  <si>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</si>
  <si>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</si>
  <si>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</si>
  <si>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</si>
  <si>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</si>
  <si>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</si>
  <si>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</si>
  <si>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</si>
  <si>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</si>
  <si>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</si>
  <si>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</si>
  <si>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</si>
  <si>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</si>
  <si>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</si>
  <si>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</si>
  <si>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</si>
  <si>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</si>
  <si>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</si>
  <si>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</si>
  <si>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</si>
  <si>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</si>
  <si>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</si>
  <si>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</si>
  <si>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</si>
  <si>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</si>
  <si>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</si>
  <si>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</si>
  <si>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</si>
  <si>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</si>
  <si>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</si>
  <si>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</si>
  <si>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</si>
  <si>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</si>
  <si>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</si>
  <si>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</si>
  <si>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</si>
  <si>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</si>
  <si>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</si>
  <si>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</si>
  <si>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</si>
  <si>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</si>
  <si>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</si>
  <si>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</si>
  <si>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</si>
  <si>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</si>
  <si>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</si>
  <si>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</si>
  <si>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</si>
  <si>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</si>
  <si>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</si>
  <si>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</si>
  <si>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</si>
  <si>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</si>
  <si>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</si>
  <si>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</si>
  <si>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</si>
  <si>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</si>
  <si>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</si>
  <si>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</si>
  <si>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</si>
  <si>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</si>
  <si>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</si>
  <si>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</si>
  <si>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</si>
  <si>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</si>
  <si>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</si>
  <si>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</si>
  <si>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</si>
  <si>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</si>
  <si>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</si>
  <si>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</si>
  <si>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</si>
  <si>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</si>
  <si>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</si>
  <si>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</si>
  <si>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</si>
  <si>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</si>
  <si>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</si>
  <si>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</si>
  <si>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</si>
  <si>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</si>
  <si>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</si>
  <si>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</si>
  <si>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</si>
  <si>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</si>
  <si>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</si>
  <si>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</si>
  <si>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</si>
  <si>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</si>
  <si>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</si>
  <si>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</si>
  <si>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</si>
  <si>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</si>
  <si>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</si>
  <si>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</si>
  <si>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</si>
  <si>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</si>
  <si>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</si>
  <si>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</si>
  <si>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</si>
  <si>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</si>
  <si>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</si>
  <si>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</si>
  <si>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</si>
  <si>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</si>
  <si>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</si>
  <si>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</si>
  <si>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</si>
  <si>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</si>
  <si>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</si>
  <si>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</si>
  <si>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</si>
  <si>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</si>
  <si>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</si>
  <si>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</si>
  <si>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</si>
  <si>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</si>
  <si>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</si>
  <si>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</si>
  <si>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</si>
  <si>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</si>
  <si>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</si>
  <si>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</si>
  <si>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</si>
  <si>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</si>
  <si>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</si>
  <si>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</si>
  <si>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</si>
  <si>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</si>
  <si>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</si>
  <si>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</si>
  <si>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</si>
  <si>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</si>
  <si>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</si>
  <si>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</si>
  <si>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</si>
  <si>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</si>
  <si>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</si>
  <si>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</si>
  <si>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</si>
  <si>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</si>
  <si>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</si>
  <si>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</si>
  <si>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</si>
  <si>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</si>
  <si>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</si>
  <si>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</si>
  <si>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</si>
  <si>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</si>
  <si>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</si>
  <si>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</si>
  <si>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</si>
  <si>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</si>
  <si>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</si>
  <si>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</si>
  <si>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</si>
  <si>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</si>
  <si>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</si>
  <si>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</si>
  <si>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</si>
  <si>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</si>
  <si>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</si>
  <si>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</si>
  <si>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</si>
  <si>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</si>
  <si>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</si>
  <si>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</si>
  <si>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</si>
  <si>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</si>
  <si>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</si>
  <si>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</si>
  <si>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</si>
  <si>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</si>
  <si>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</si>
  <si>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</si>
  <si>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</si>
  <si>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</si>
  <si>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</si>
  <si>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</si>
  <si>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</si>
  <si>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</si>
  <si>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</si>
  <si>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</si>
  <si>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</si>
  <si>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</si>
  <si>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</si>
  <si>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</si>
  <si>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</si>
  <si>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</si>
  <si>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</si>
  <si>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</si>
  <si>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</si>
  <si>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</si>
  <si>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</si>
  <si>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</si>
  <si>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</si>
  <si>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</si>
  <si>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</si>
  <si>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</si>
  <si>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</si>
  <si>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</si>
  <si>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</si>
  <si>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</si>
  <si>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</si>
  <si>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</si>
  <si>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</si>
  <si>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</si>
  <si>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</si>
  <si>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</si>
  <si>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</si>
  <si>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</si>
  <si>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</si>
  <si>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</si>
  <si>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</si>
  <si>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</si>
  <si>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</si>
  <si>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</si>
  <si>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</si>
  <si>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</si>
  <si>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</si>
  <si>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</si>
  <si>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</si>
  <si>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</si>
  <si>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</si>
  <si>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</si>
  <si>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</si>
  <si>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</si>
  <si>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</si>
  <si>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</si>
  <si>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</si>
  <si>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</si>
  <si>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</si>
  <si>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</si>
  <si>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</si>
  <si>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</si>
  <si>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</si>
  <si>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</si>
  <si>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</si>
  <si>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</si>
  <si>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</si>
  <si>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</si>
  <si>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</si>
  <si>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</si>
  <si>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</si>
  <si>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</si>
  <si>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</si>
  <si>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</si>
  <si>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</si>
  <si>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</si>
  <si>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</si>
  <si>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</si>
  <si>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</si>
  <si>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</si>
  <si>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</si>
  <si>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</si>
  <si>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</si>
  <si>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</si>
  <si>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</si>
  <si>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</si>
  <si>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</si>
  <si>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</si>
  <si>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</si>
  <si>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</si>
  <si>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</si>
  <si>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</si>
  <si>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</si>
  <si>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</si>
  <si>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</si>
  <si>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</si>
  <si>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</si>
  <si>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</si>
  <si>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</si>
  <si>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</si>
  <si>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</si>
  <si>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</si>
  <si>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</si>
  <si>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</si>
  <si>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</si>
  <si>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</si>
  <si>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</si>
  <si>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</si>
  <si>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</si>
  <si>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</si>
  <si>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</si>
  <si>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</si>
  <si>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</si>
  <si>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</si>
  <si>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</si>
  <si>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</si>
  <si>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</si>
  <si>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</si>
  <si>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</si>
  <si>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</si>
  <si>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</si>
  <si>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</si>
  <si>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</si>
  <si>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</si>
  <si>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</si>
  <si>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</si>
  <si>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</si>
  <si>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</si>
  <si>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</si>
  <si>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</si>
  <si>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</si>
  <si>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</si>
  <si>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</si>
  <si>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</si>
  <si>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</si>
  <si>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</si>
  <si>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</si>
  <si>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</si>
  <si>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</si>
  <si>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</si>
  <si>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</si>
  <si>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</si>
  <si>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</si>
  <si>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</si>
  <si>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</si>
  <si>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</si>
  <si>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</si>
  <si>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</si>
  <si>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</si>
  <si>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</si>
  <si>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</si>
  <si>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</si>
  <si>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</si>
  <si>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</si>
  <si>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</si>
  <si>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</si>
  <si>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</si>
  <si>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</si>
  <si>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</si>
  <si>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</si>
  <si>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</si>
  <si>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</si>
  <si>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</si>
  <si>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</si>
  <si>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</si>
  <si>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</si>
  <si>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</si>
  <si>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</si>
  <si>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</si>
  <si>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</si>
  <si>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</si>
  <si>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</si>
  <si>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</si>
  <si>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</si>
  <si>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</si>
  <si>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</si>
  <si>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</si>
  <si>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</si>
  <si>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</si>
  <si>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</si>
  <si>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</si>
  <si>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</si>
  <si>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</si>
  <si>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</si>
  <si>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</si>
  <si>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</si>
  <si>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</si>
  <si>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</si>
  <si>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</si>
  <si>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</si>
  <si>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</si>
  <si>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</si>
  <si>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</si>
  <si>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</si>
  <si>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</si>
  <si>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</si>
  <si>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</si>
  <si>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</si>
  <si>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</si>
  <si>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</si>
  <si>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</si>
  <si>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</si>
  <si>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</si>
  <si>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</si>
  <si>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</si>
  <si>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</si>
  <si>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</si>
  <si>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</si>
  <si>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</si>
  <si>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</si>
  <si>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</si>
  <si>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</si>
  <si>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</si>
  <si>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</si>
  <si>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</si>
  <si>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</si>
  <si>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</si>
  <si>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</si>
  <si>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</si>
  <si>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</si>
  <si>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</si>
  <si>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</si>
  <si>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</si>
  <si>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</si>
  <si>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</si>
  <si>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</si>
  <si>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</si>
  <si>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</si>
  <si>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</si>
  <si>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</si>
  <si>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</si>
  <si>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</si>
  <si>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</si>
  <si>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</si>
  <si>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</si>
  <si>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</si>
  <si>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</si>
  <si>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</si>
  <si>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</si>
  <si>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</si>
  <si>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</si>
  <si>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</si>
  <si>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</si>
  <si>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</si>
  <si>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</si>
  <si>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</si>
  <si>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</si>
  <si>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</si>
  <si>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</si>
  <si>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</si>
  <si>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</si>
  <si>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</si>
  <si>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</si>
  <si>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</si>
  <si>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</si>
  <si>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</si>
  <si>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</si>
  <si>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</si>
  <si>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</si>
  <si>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</si>
  <si>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</si>
  <si>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</si>
  <si>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</si>
  <si>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</si>
  <si>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</si>
  <si>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</si>
  <si>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</si>
  <si>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</si>
  <si>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</si>
  <si>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</si>
  <si>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</si>
  <si>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</si>
  <si>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</si>
  <si>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</si>
  <si>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</si>
  <si>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</si>
  <si>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</si>
  <si>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</si>
  <si>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</si>
  <si>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</si>
  <si>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</si>
  <si>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</si>
  <si>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</si>
  <si>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</si>
  <si>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</si>
  <si>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</si>
  <si>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</si>
  <si>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</si>
  <si>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</si>
  <si>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</si>
  <si>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</si>
  <si>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</si>
  <si>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</si>
  <si>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</si>
  <si>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</si>
  <si>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</si>
  <si>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</si>
  <si>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</si>
  <si>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</si>
  <si>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</si>
  <si>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</si>
  <si>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</si>
  <si>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</si>
  <si>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</si>
  <si>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</si>
  <si>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</si>
  <si>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</si>
  <si>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</si>
  <si>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</si>
  <si>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</si>
  <si>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</si>
  <si>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</si>
  <si>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</si>
  <si>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</si>
  <si>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</si>
  <si>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</si>
  <si>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</si>
  <si>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</si>
  <si>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</si>
  <si>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</si>
  <si>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</si>
  <si>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</si>
  <si>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</si>
  <si>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</si>
  <si>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</si>
  <si>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</si>
  <si>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</si>
  <si>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</si>
  <si>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</si>
  <si>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</si>
  <si>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</si>
  <si>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</si>
  <si>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</si>
  <si>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</si>
  <si>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</si>
  <si>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</si>
  <si>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</si>
  <si>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</si>
  <si>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</si>
  <si>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</si>
  <si>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</si>
  <si>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</si>
  <si>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</si>
  <si>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</si>
  <si>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</si>
  <si>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</si>
  <si>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</si>
  <si>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</si>
  <si>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</si>
  <si>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</si>
  <si>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</si>
  <si>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</si>
  <si>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</si>
  <si>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</si>
  <si>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</si>
  <si>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</si>
  <si>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</si>
  <si>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</si>
  <si>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</si>
  <si>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</si>
  <si>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</si>
  <si>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</si>
  <si>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</si>
  <si>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</si>
  <si>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</si>
  <si>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</si>
  <si>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</si>
  <si>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</si>
  <si>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</si>
  <si>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</si>
  <si>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</si>
  <si>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</si>
  <si>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</si>
  <si>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</si>
  <si>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</si>
  <si>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</si>
  <si>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</si>
  <si>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</si>
  <si>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</si>
  <si>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</si>
  <si>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 xml:space="preserve">Team connct PG at site and 5G disconnected due to load issue </t>
  </si>
  <si>
    <t>PCM-20251011-00000856</t>
  </si>
  <si>
    <t>ETA:50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</si>
  <si>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</si>
  <si>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</si>
  <si>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</si>
  <si>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</si>
  <si>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</si>
  <si>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</si>
  <si>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</si>
  <si>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</si>
  <si>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</si>
  <si>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</si>
  <si>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</si>
  <si>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at site TS</t>
  </si>
  <si>
    <t>PCM-20251011-00000687</t>
  </si>
  <si>
    <t>EM Team on the way ETA 10 Mins</t>
  </si>
  <si>
    <t>waiting seperate TT</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</si>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</sst>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278.50908900462673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0.99976018518646015</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0.39697094907023711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3" t="s">
        <v>8903</v>
      </c>
      <c r="E5" s="66" t="s">
        <v>38964</v>
      </c>
      <c r="F5" s="157">
        <v>45941.385833333334</v>
      </c>
      <c r="G5" s="156">
        <f ca="1">IFERROR(NOW()-F5,"")</f>
        <v>7.1681597219139803E-2</v>
      </c>
      <c r="H5" s="164">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45941.457514930553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45941.457514930553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45941.457514930553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45941.457514930553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45941.457514930553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45941.457514930553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45941.457514930553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45941.457514930553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45941.457514930553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45941.457514930553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45941.457514930553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45941.457514930553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45941.457514930553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45941.457514930553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45941.457514930553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45941.457514930553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45941.457514930553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45941.457514930553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45941.457514930553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45941.457514930553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45941.457514930553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45941.457514930553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45941.457514930553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45941.457514930553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45941.457514930553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45941.457514930553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45941.457514930553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45941.457514930553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45941.457514930553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45941.457514930553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45941.457514930553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45941.457514930553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45941.457514930553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45941.457514930553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45941.457514930553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45941.457514930553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45941.457514930553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45941.457514930553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45941.457514930553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45941.457514930553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45941.457514930553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45941.457514930553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45941.457514930553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45941.457514930553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45941.457514930553</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45941.457514930553</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DBAB9D95-4717-40FF-855A-137C80D3B8B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F7" sqref="F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134.73043159722147</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116.4576769675914</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45941.457514930553</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45941.457514930553</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45941.457514930553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45941.457514930553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45941.457514930553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45941.457514930553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45941.457514930553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45941.457514930553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45941.457514930553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45941.457514930553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45941.457514930553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45941.457514930553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45941.457514930553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45941.457514930553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45941.457514930553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45941.457514930553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45941.457514930553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45941.457514930553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45941.457514930553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45941.457514930553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45941.457514930553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45941.457514930553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45941.457514930553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45941.457514930553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45941.457514930553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45941.457514930553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45941.457514930553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45941.457514930553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45941.457514930553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45941.457514930553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45941.457514930553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45941.457514930553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45941.457514930553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45941.457514930553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45941.457514930553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45941.457514930553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45941.457514930553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45941.457514930553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45941.457514930553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45941.457514930553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45941.457514930553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45941.457514930553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45941.457514930553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45941.457514930553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45941.457514930553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45941.457514930553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45941.457514930553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45941.457514930553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45941.457514930553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45941.457514930553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45941.457514930553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45941.457514930553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45941.457514930553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45941.457514930553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45941.457514930553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45941.457514930553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45941.457514930553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45941.457514930553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45941.457514930553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45941.457514930553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45941.457514930553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45941.457514930553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45941.457514930553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45941.457514930553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45941.457514930553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45941.457514930553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45941.457514930553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45941.457514930553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45941.457514930553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45941.457514930553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45941.457514930553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45941.457514930553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45941.457514930553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45941.457514930553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45941.457514930553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45941.457514930553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45941.457514930553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45941.457514930553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45941.457514930553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45941.457514930553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45941.457514930553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45941.457514930553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45941.457514930553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45941.457514930553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45941.457514930553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45941.457514930553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45941.457514930553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45941.457514930553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45941.457514930553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45941.457514930553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45941.457514930553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45941.457514930553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45941.457514930553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45941.457514930553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45941.457514930553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45941.457514930553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45941.457514930553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45941.457514930553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45941.457514930553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45941.457514930553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45941.457514930553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45941.457514930553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45941.457514930553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45941.457514930553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45941.457514930553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45941.457514930553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45941.457514930553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45941.457514930553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45941.457514930553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45941.457514930553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45941.457514930553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45941.457514930553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45941.457514930553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45941.457514930553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45941.457514930553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45941.457514930553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45941.457514930553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45941.457514930553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45941.457514930553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45941.457514930553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45941.457514930553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45941.457514930553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45941.457514930553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45941.457514930553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45941.457514930553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45941.457514930553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45941.457514930553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45941.457514930553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45941.457514930553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45941.457514930553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45941.457514930553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45941.457514930553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45941.457514930553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45941.457514930553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45941.457514930553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45941.457514930553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45941.457514930553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45941.457514930553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45941.457514930553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45941.457514930553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45941.457514930553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45941.457514930553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45941.457514930553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45941.457514930553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45941.457514930553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45941.457514930553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45941.457514930553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45941.457514930553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45941.457514930553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45941.457514930553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45941.457514930553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45941.457514930553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45941.457514930553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45941.457514930553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45941.457514930553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45941.457514930553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45941.457514930553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45941.457514930553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45941.457514930553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45941.457514930553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45941.457514930553</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45941.457514930553</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45941.457514930553</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45941.457514930553</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45941.457514930553</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45941.457514930553</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45941.457514930553</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E7" sqref="E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39058</v>
      </c>
      <c r="B2" s="64" t="str">
        <f>IFERROR(VLOOKUP(D2,DB!A:K,11,0),"")</f>
        <v>R3</v>
      </c>
      <c r="C2" s="64">
        <v>2</v>
      </c>
      <c r="D2" s="64" t="s">
        <v>23498</v>
      </c>
      <c r="E2" s="64" t="s">
        <v>38969</v>
      </c>
      <c r="F2" s="172">
        <v>45941.382280092592</v>
      </c>
      <c r="G2" s="171">
        <f ca="1">IFERROR(NOW()-F2,"-")</f>
        <v>7.5234722222376149E-2</v>
      </c>
      <c r="H2" s="170">
        <v>45941.372662037036</v>
      </c>
      <c r="I2" s="90" t="str">
        <f>IFERROR(VLOOKUP(D2,DB!A:F,6,0),"")</f>
        <v>SCECO</v>
      </c>
      <c r="J2" s="64" t="str">
        <f>IFERROR(VLOOKUP(D2,DB!A:G,7,0),"")</f>
        <v>Vandalized</v>
      </c>
      <c r="K2" s="169" t="s">
        <v>39059</v>
      </c>
      <c r="L2" s="168" t="str">
        <f>IFERROR(VLOOKUP(D2,DB!A:I,9,0),"")</f>
        <v>Latis</v>
      </c>
    </row>
    <row r="3" spans="1:13" ht="15" customHeight="1">
      <c r="A3" s="19" t="s">
        <v>39060</v>
      </c>
      <c r="B3" s="64" t="str">
        <f>IFERROR(VLOOKUP(D3,DB!A:K,11,0),"")</f>
        <v>R3</v>
      </c>
      <c r="C3" s="18">
        <v>2</v>
      </c>
      <c r="D3" s="18" t="s">
        <v>29658</v>
      </c>
      <c r="E3" s="18" t="s">
        <v>38964</v>
      </c>
      <c r="F3" s="20">
        <v>45941.453344907408</v>
      </c>
      <c r="G3" s="21">
        <f t="shared" ref="G3:G20" ca="1" si="0">IFERROR(NOW()-F3,"-")</f>
        <v>4.1700231449794956E-3</v>
      </c>
      <c r="H3" s="22">
        <v>45941.446712962963</v>
      </c>
      <c r="I3" s="19" t="str">
        <f>IFERROR(VLOOKUP(D3,DB!A:F,6,0),"")</f>
        <v>SCECO</v>
      </c>
      <c r="J3" s="18" t="str">
        <f>IFERROR(VLOOKUP(D3,DB!A:G,7,0),"")</f>
        <v>Dead</v>
      </c>
      <c r="K3" s="47" t="s">
        <v>39061</v>
      </c>
      <c r="L3" s="23" t="str">
        <f>IFERROR(VLOOKUP(D3,DB!A:I,9,0),"")</f>
        <v>Latis</v>
      </c>
    </row>
    <row r="4" spans="1:13" ht="15" customHeight="1">
      <c r="A4" s="19"/>
      <c r="B4" s="64" t="str">
        <f>IFERROR(VLOOKUP(D4,DB!A:K,11,0),"")</f>
        <v/>
      </c>
      <c r="C4" s="18"/>
      <c r="D4" s="18"/>
      <c r="E4" s="18"/>
      <c r="F4" s="20"/>
      <c r="G4" s="21">
        <f t="shared" ca="1" si="0"/>
        <v>45941.457514930553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45941.457514930553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45941.457514930553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45941.457514930553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45941.457514930553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45941.457514930553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45941.457514930553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45941.457514930553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45941.457514930553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45941.457514930553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45941.457514930553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45941.457514930553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45941.457514930553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45941.457514930553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45941.457514930553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45941.457514930553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45941.457514930553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45941.457514930553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45941.457514930553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45941.457514930553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45941.457514930553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45941.457514930553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45941.457514930553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45941.457514930553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45941.457514930553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45941.457514930553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45941.457514930553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45941.457514930553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45941.457514930553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45941.457514930553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45941.457514930553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45941.457514930553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45941.457514930553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45941.457514930553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45941.457514930553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45941.457514930553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45941.457514930553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45941.457514930553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45941.457514930553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45941.457514930553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45941.457514930553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45941.457514930553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45941.457514930553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45941.457514930553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45941.457514930553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45941.457514930553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45941.457514930553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45941.457514930553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45941.457514930553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45941.457514930553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45941.457514930553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45941.457514930553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45941.457514930553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45941.457514930553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45941.457514930553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45941.457514930553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45941.457514930553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45941.457514930553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45941.457514930553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45941.457514930553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45941.457514930553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45941.457514930553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45941.457514930553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45941.457514930553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45941.457514930553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45941.457514930553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45941.457514930553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45941.457514930553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45941.457514930553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45941.457514930553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45941.457514930553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45941.457514930553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45941.457514930553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45941.457514930553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45941.457514930553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45941.457514930553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45941.457514930553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45941.457514930553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45941.457514930553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45941.457514930553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45941.457514930553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45941.457514930553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45941.457514930553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45941.457514930553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45941.457514930553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45941.457514930553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45941.457514930553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45941.457514930553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45941.457514930553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45941.457514930553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45941.457514930553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45941.457514930553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45941.457514930553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45941.457514930553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45941.457514930553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45941.457514930553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45941.457514930553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45941.457514930553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45941.457514930553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45941.457514930553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45941.457514930553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45941.457514930553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45941.457514930553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45941.457514930553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45941.457514930553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45941.457514930553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45941.457514930553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45941.457514930553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45941.457514930553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45941.457514930553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45941.457514930553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45941.457514930553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45941.457514930553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45941.457514930553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45941.457514930553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45941.457514930553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45941.457514930553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45941.457514930553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45941.457514930553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45941.457514930553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45941.457514930553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45941.457514930553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45941.457514930553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45941.457514930553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45941.457514930553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45941.457514930553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45941.457514930553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45941.457514930553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45941.457514930553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45941.457514930553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45941.457514930553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45941.457514930553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45941.457514930553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45941.457514930553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45941.457514930553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45941.457514930553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45941.457514930553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45941.457514930553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45941.457514930553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45941.457514930553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45941.457514930553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45941.457514930553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45941.457514930553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45941.457514930553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45941.457514930553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45941.457514930553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45941.457514930553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45941.457514930553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45941.457514930553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45941.457514930553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45941.457514930553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45941.457514930553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45941.457514930553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45941.457514930553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45941.457514930553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45941.457514930553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45941.457514930553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45941.457514930553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45941.457514930553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45941.457514930553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45941.457514930553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45941.457514930553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45941.457514930553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45941.457514930553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45941.457514930553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45941.457514930553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45941.457514930553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45941.457514930553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45941.457514930553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45941.457514930553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45941.457514930553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45941.457514930553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45941.457514930553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45941.457514930553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45941.457514930553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45941.457514930553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45941.457514930553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45941.457514930553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45941.457514930553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45941.457514930553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45941.457514930553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45941.457514930553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45941.457514930553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45941.457514930553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45941.457514930553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45941.457514930553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45941.457514930553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45941.457514930553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45941.457514930553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45941.457514930553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45941.457514930553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45941.457514930553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45941.457514930553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45941.457514930553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45941.457514930553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45941.457514930553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45941.457514930553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45941.457514930553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45941.457514930553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45941.457514930553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45941.457514930553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45941.457514930553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45941.457514930553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45941.457514930553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45941.457514930553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45941.457514930553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45941.457514930553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45941.457514930553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45941.457514930553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45941.457514930553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45941.457514930553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45941.457514930553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45941.457514930553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45941.457514930553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45941.457514930553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45941.457514930553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45941.457514930553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45941.457514930553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45941.457514930553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45941.457514930553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45941.457514930553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45941.457514930553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45941.457514930553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45941.457514930553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45941.457514930553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45941.457514930553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45941.457514930553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45941.457514930553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45941.457514930553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45941.457514930553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45941.457514930553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45941.457514930553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45941.457514930553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45941.457514930553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45941.457514930553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45941.457514930553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45941.457514930553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45941.457514930553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45941.457514930553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45941.457514930553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45941.457514930553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45941.457514930553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45941.457514930553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45941.457514930553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45941.457514930553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45941.457514930553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45941.457514930553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45941.457514930553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45941.457514930553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45941.457514930553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45941.457514930553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45941.457514930553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45941.457514930553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45941.457514930553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45941.457514930553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45941.457514930553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45941.457514930553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45941.457514930553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45941.457514930553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45941.457514930553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45941.457514930553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45941.457514930553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45941.457514930553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45941.457514930553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45941.457514930553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45941.457514930553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45941.457514930553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45941.457514930553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45941.457514930553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45941.457514930553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45941.457514930553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45941.457514930553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45941.457514930553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45941.457514930553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45941.457514930553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45941.457514930553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45941.457514930553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45941.457514930553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45941.457514930553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45941.457514930553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45941.457514930553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45941.457514930553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45941.457514930553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45941.457514930553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45941.457514930553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45941.457514930553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45941.457514930553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45941.457514930553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45941.457514930553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45941.457514930553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45941.457514930553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45941.457514930553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45941.457514930553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45941.457514930553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45941.457514930553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45941.457514930553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45941.457514930553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45941.457514930553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45941.457514930553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45941.457514930553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45941.457514930553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45941.457514930553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45941.457514930553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45941.457514930553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45941.457514930553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45941.457514930553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45941.457514930553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45941.457514930553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45941.457514930553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45941.457514930553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45941.457514930553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45941.457514930553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45941.457514930553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45941.457514930553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45941.457514930553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45941.457514930553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45941.457514930553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45941.457514930553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45941.457514930553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45941.457514930553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45941.457514930553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45941.457514930553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45941.457514930553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45941.457514930553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45941.457514930553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45941.457514930553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45941.457514930553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45941.457514930553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45941.457514930553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45941.457514930553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45941.457514930553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45941.457514930553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45941.457514930553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45941.457514930553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45941.457514930553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45941.457514930553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45941.457514930553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45941.457514930553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45941.457514930553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45941.457514930553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45941.457514930553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45941.457514930553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45941.457514930553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45941.457514930553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45941.457514930553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45941.457514930553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45941.457514930553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45941.457514930553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45941.457514930553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45941.457514930553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45941.457514930553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45941.457514930553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45941.457514930553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45941.457514930553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45941.457514930553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45941.457514930553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45941.457514930553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45941.457514930553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45941.457514930553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45941.457514930553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45941.457514930553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45941.457514930553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45941.457514930553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45941.457514930553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45941.457514930553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45941.457514930553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45941.457514930553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45941.457514930553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45941.457514930553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45941.457514930553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45941.457514930553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45941.457514930553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45941.457514930553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45941.457514930553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45941.457514930553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45941.457514930553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45941.457514930553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45941.457514930553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45941.457514930553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45941.457514930553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45941.457514930553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45941.457514930553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45941.457514930553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45941.457514930553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45941.457514930553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45941.457514930553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45941.457514930553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45941.457514930553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45941.457514930553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45941.457514930553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45941.457514930553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45941.457514930553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45941.457514930553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45941.457514930553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45941.457514930553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45941.457514930553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45941.457514930553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45941.457514930553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45941.457514930553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45941.457514930553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45941.457514930553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45941.457514930553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45941.457514930553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45941.457514930553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45941.457514930553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45941.457514930553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45941.457514930553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45941.457514930553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45941.457514930553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45941.457514930553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45941.457514930553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45941.457514930553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45941.457514930553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45941.457514930553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45941.457514930553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45941.457514930553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45941.457514930553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45941.457514930553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45941.457514930553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45941.457514930553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45941.457514930553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45941.457514930553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45941.457514930553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45941.457514930553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45941.457514930553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45941.457514930553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45941.457514930553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45941.457514930553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45941.457514930553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45941.457514930553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45941.457514930553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45941.457514930553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45941.457514930553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45941.457514930553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45941.457514930553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45941.457514930553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45941.457514930553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45941.457514930553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45941.457514930553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45941.457514930553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45941.457514930553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45941.457514930553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45941.457514930553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45941.457514930553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45941.457514930553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45941.457514930553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45941.457514930553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45941.457514930553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45941.457514930553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45941.457514930553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45941.457514930553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45941.457514930553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45941.457514930553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45941.457514930553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45941.457514930553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45941.457514930553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45941.457514930553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45941.457514930553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45941.457514930553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45941.457514930553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45941.457514930553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45941.457514930553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45941.457514930553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45941.457514930553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45941.457514930553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45941.457514930553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45941.457514930553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45941.457514930553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45941.457514930553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45941.457514930553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45941.457514930553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45941.457514930553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45941.457514930553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45941.457514930553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45941.457514930553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45941.457514930553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45941.457514930553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45941.457514930553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45941.457514930553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45941.457514930553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45941.457514930553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45941.457514930553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45941.457514930553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45941.457514930553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45941.457514930553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45941.457514930553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45941.457514930553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45941.457514930553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45941.457514930553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45941.457514930553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45941.457514930553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45941.457514930553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45941.457514930553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45941.457514930553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45941.457514930553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45941.457514930553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45941.457514930553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45941.457514930553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45941.457514930553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45941.457514930553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45941.457514930553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45941.457514930553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45941.457514930553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45941.457514930553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45941.457514930553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45941.457514930553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45941.457514930553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45941.457514930553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45941.457514930553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45941.457514930553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45941.457514930553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45941.457514930553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45941.457514930553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45941.457514930553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45941.457514930553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45941.457514930553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45941.457514930553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45941.457514930553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45941.457514930553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45941.457514930553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45941.457514930553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45941.457514930553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45941.457514930553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45941.457514930553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45941.457514930553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45941.457514930553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45941.457514930553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45941.457514930553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45941.457514930553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45941.457514930553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45941.457514930553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45941.457514930553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45941.457514930553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45941.457514930553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45941.457514930553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45941.457514930553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45941.457514930553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45941.457514930553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45941.457514930553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45941.457514930553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45941.457514930553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45941.457514930553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45941.457514930553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45941.457514930553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45941.457514930553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45941.457514930553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45941.457514930553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45941.457514930553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45941.457514930553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45941.457514930553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45941.457514930553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45941.457514930553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45941.457514930553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45941.457514930553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45941.457514930553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45941.457514930553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45941.457514930553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45941.457514930553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45941.457514930553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45941.457514930553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45941.457514930553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45941.457514930553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45941.457514930553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45941.457514930553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45941.457514930553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45941.457514930553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45941.457514930553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45941.457514930553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45941.457514930553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45941.457514930553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45941.457514930553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45941.457514930553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45941.457514930553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45941.457514930553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45941.457514930553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45941.457514930553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45941.457514930553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45941.457514930553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45941.457514930553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45941.457514930553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45941.457514930553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45941.457514930553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45941.457514930553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45941.457514930553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45941.457514930553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45941.457514930553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45941.457514930553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45941.457514930553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45941.457514930553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45941.457514930553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45941.457514930553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45941.457514930553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45941.457514930553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45941.457514930553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45941.457514930553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45941.457514930553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45941.457514930553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45941.457514930553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45941.457514930553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45941.457514930553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45941.457514930553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45941.457514930553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45941.457514930553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45941.457514930553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45941.457514930553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45941.457514930553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45941.457514930553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45941.457514930553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45941.457514930553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45941.457514930553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45941.457514930553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45941.457514930553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45941.457514930553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45941.457514930553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45941.457514930553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45941.457514930553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45941.457514930553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45941.457514930553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45941.457514930553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45941.457514930553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45941.457514930553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45941.457514930553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45941.457514930553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45941.457514930553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45941.457514930553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45941.457514930553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45941.457514930553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45941.457514930553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45941.457514930553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45941.457514930553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45941.457514930553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45941.457514930553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45941.457514930553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45941.457514930553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45941.457514930553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45941.457514930553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45941.457514930553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45941.457514930553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45941.457514930553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45941.457514930553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45941.457514930553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45941.457514930553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45941.457514930553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45941.457514930553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45941.457514930553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45941.457514930553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45941.457514930553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45941.457514930553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45941.457514930553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45941.457514930553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45941.457514930553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45941.457514930553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45941.457514930553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45941.457514930553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45941.457514930553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45941.457514930553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45941.457514930553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45941.457514930553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45941.457514930553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45941.457514930553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45941.457514930553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45941.457514930553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45941.457514930553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45941.457514930553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45941.457514930553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45941.457514930553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45941.457514930553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45941.457514930553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45941.457514930553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45941.457514930553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45941.457514930553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45941.457514930553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45941.457514930553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45941.457514930553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45941.457514930553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45941.457514930553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45941.457514930553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45941.457514930553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45941.457514930553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45941.457514930553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45941.457514930553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45941.457514930553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45941.457514930553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45941.457514930553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45941.457514930553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45941.457514930553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45941.457514930553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45941.457514930553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45941.457514930553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45941.457514930553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45941.457514930553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45941.457514930553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45941.457514930553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45941.457514930553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45941.457514930553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45941.457514930553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45941.457514930553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45941.457514930553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45941.457514930553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45941.457514930553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45941.457514930553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45941.457514930553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45941.457514930553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45941.457514930553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45941.457514930553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45941.457514930553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45941.457514930553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45941.457514930553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45941.457514930553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45941.457514930553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45941.457514930553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45941.457514930553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45941.457514930553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45941.457514930553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45941.457514930553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45941.457514930553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45941.457514930553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45941.457514930553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45941.457514930553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45941.457514930553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45941.457514930553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45941.457514930553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45941.457514930553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45941.457514930553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45941.457514930553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45941.457514930553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45941.457514930553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45941.457514930553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45941.457514930553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45941.457514930553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45941.457514930553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45941.457514930553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45941.457514930553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45941.457514930553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45941.457514930553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45941.457514930553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45941.457514930553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45941.457514930553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45941.457514930553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45941.457514930553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45941.457514930553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45941.457514930553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45941.457514930553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45941.457514930553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45941.457514930553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45941.457514930553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45941.457514930553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45941.457514930553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45941.457514930553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45941.457514930553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45941.457514930553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45941.457514930553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45941.457514930553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45941.457514930553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45941.457514930553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45941.457514930553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45941.457514930553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45941.457514930553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45941.457514930553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45941.457514930553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45941.457514930553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45941.457514930553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45941.457514930553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45941.457514930553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45941.457514930553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45941.457514930553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45941.457514930553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45941.457514930553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45941.457514930553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45941.457514930553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45941.457514930553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45941.457514930553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45941.457514930553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45941.457514930553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45941.457514930553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45941.457514930553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45941.457514930553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45941.457514930553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45941.457514930553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45941.457514930553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45941.457514930553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45941.457514930553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45941.457514930553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45941.457514930553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45941.457514930553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45941.457514930553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45941.457514930553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45941.457514930553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45941.457514930553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45941.457514930553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45941.457514930553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45941.457514930553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45941.457514930553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45941.457514930553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45941.457514930553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45941.457514930553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45941.457514930553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45941.457514930553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45941.457514930553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45941.457514930553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45941.457514930553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45941.457514930553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45941.457514930553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45941.457514930553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45941.457514930553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45941.457514930553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45941.457514930553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45941.457514930553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45941.457514930553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45941.457514930553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45941.457514930553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45941.457514930553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45941.457514930553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45941.457514930553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45941.457514930553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45941.457514930553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45941.457514930553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45941.457514930553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45941.457514930553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45941.457514930553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45941.457514930553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45941.457514930553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45941.457514930553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45941.457514930553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45941.457514930553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45941.457514930553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45941.457514930553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45941.457514930553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45941.457514930553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45941.457514930553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45941.457514930553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45941.457514930553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45941.457514930553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45941.457514930553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45941.457514930553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45941.457514930553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45941.457514930553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45941.457514930553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45941.457514930553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45941.457514930553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45941.457514930553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45941.457514930553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45941.457514930553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45941.457514930553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45941.457514930553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45941.457514930553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45941.457514930553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45941.457514930553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45941.457514930553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45941.457514930553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45941.457514930553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45941.457514930553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45941.457514930553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45941.457514930553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45941.457514930553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45941.457514930553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45941.457514930553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45941.457514930553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45941.457514930553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45941.457514930553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45941.457514930553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45941.457514930553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45941.457514930553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45941.457514930553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45941.457514930553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45941.457514930553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45941.457514930553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45941.457514930553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45941.457514930553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45941.457514930553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45941.457514930553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45941.457514930553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45941.457514930553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45941.457514930553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45941.457514930553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45941.457514930553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45941.457514930553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45941.457514930553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45941.457514930553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45941.457514930553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45941.457514930553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45941.457514930553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45941.457514930553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45941.457514930553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45941.457514930553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45941.457514930553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45941.457514930553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45941.457514930553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45941.457514930553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45941.457514930553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45941.457514930553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45941.457514930553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45941.457514930553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45941.457514930553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45941.457514930553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45941.457514930553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45941.457514930553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45941.457514930553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45941.457514930553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45941.457514930553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45941.457514930553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45941.457514930553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45941.457514930553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45941.457514930553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45941.457514930553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45941.457514930553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45941.457514930553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45941.457514930553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45941.457514930553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45941.457514930553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45941.457514930553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45941.457514930553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45941.457514930553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45941.457514930553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45941.457514930553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45941.457514930553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45941.457514930553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45941.457514930553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45941.457514930553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45941.457514930553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45941.457514930553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45941.457514930553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45941.457514930553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45941.457514930553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45941.457514930553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45941.457514930553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45941.457514930553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45941.457514930553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45941.457514930553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45941.457514930553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45941.457514930553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45941.457514930553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45941.457514930553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45941.457514930553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45941.457514930553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45941.457514930553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45941.457514930553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45941.457514930553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45941.457514930553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45941.457514930553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45941.457514930553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45941.457514930553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45941.457514930553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45941.457514930553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45941.457514930553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45941.457514930553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45941.457514930553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45941.457514930553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45941.457514930553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45941.457514930553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45941.457514930553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45941.457514930553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45941.457514930553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45941.457514930553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45941.457514930553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45941.457514930553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45941.457514930553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45941.457514930553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45941.457514930553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45941.457514930553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45941.457514930553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45941.457514930553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45941.457514930553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45941.457514930553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45941.457514930553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45941.457514930553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45941.457514930553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45941.457514930553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45941.457514930553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45941.457514930553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45941.457514930553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45941.457514930553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45941.457514930553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45941.457514930553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45941.457514930553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45941.457514930553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45941.457514930553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45941.457514930553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45941.457514930553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45941.457514930553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45941.457514930553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45941.457514930553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45941.457514930553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45941.457514930553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45941.457514930553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45941.457514930553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45941.457514930553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45941.457514930553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45941.457514930553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45941.457514930553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45941.457514930553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45941.457514930553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45941.457514930553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45941.457514930553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45941.457514930553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45941.457514930553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45941.457514930553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45941.457514930553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45941.457514930553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45941.457514930553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45941.457514930553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45941.457514930553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45941.457514930553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45941.457514930553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45941.457514930553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45941.457514930553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45941.457514930553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45941.457514930553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45941.457514930553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45941.457514930553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45941.457514930553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45941.457514930553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45941.457514930553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45941.457514930553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45941.457514930553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45941.457514930553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45941.457514930553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45941.457514930553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45941.457514930553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45941.457514930553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45941.457514930553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45941.457514930553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45941.457514930553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45941.457514930553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45941.457514930553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45941.457514930553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45941.457514930553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45941.457514930553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45941.457514930553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45941.457514930553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45941.457514930553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45941.457514930553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45941.457514930553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45941.457514930553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45941.457514930553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45941.457514930553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45941.457514930553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45941.457514930553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45941.457514930553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45941.457514930553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45941.457514930553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45941.457514930553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45941.457514930553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45941.457514930553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45941.457514930553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45941.457514930553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45941.457514930553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45941.457514930553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45941.457514930553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45941.457514930553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45941.457514930553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45941.457514930553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45941.457514930553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45941.457514930553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45941.457514930553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45941.457514930553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45941.457514930553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45941.457514930553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45941.457514930553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45941.457514930553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45941.457514930553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45941.457514930553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45941.457514930553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45941.457514930553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45941.457514930553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45941.457514930553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45941.457514930553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45941.457514930553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45941.457514930553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45941.457514930553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45941.457514930553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45941.457514930553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45941.457514930553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45941.457514930553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45941.457514930553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45941.457514930553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45941.457514930553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45941.457514930553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45941.457514930553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45941.457514930553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45941.457514930553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45941.457514930553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45941.457514930553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45941.457514930553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45941.457514930553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45941.457514930553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45941.457514930553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45941.457514930553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45941.457514930553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45941.457514930553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45941.457514930553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45941.457514930553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45941.457514930553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45941.457514930553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45941.457514930553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45941.457514930553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45941.457514930553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45941.457514930553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45941.457514930553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45941.457514930553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45941.457514930553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45941.457514930553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45941.457514930553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45941.457514930553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45941.457514930553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45941.457514930553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45941.457514930553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45941.457514930553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45941.457514930553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45941.457514930553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45941.457514930553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45941.457514930553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45941.457514930553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45941.457514930553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45941.457514930553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45941.457514930553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45941.457514930553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45941.457514930553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45941.457514930553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45941.457514930553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45941.457514930553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45941.457514930553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45941.457514930553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45941.457514930553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45941.457514930553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45941.457514930553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45941.457514930553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45941.457514930553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45941.457514930553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45941.457514930553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45941.457514930553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45941.457514930553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45941.457514930553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45941.457514930553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45941.457514930553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45941.457514930553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45941.457514930553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45941.457514930553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45941.457514930553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45941.457514930553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45941.457514930553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45941.457514930553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45941.457514930553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45941.457514930553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45941.457514930553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45941.457514930553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45941.457514930553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45941.457514930553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45941.457514930553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45941.457514930553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45941.457514930553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45941.457514930553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45941.457514930553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45941.457514930553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45941.457514930553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45941.457514930553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45941.457514930553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45941.457514930553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45941.457514930553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45941.457514930553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45941.457514930553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45941.457514930553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45941.457514930553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45941.457514930553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45941.457514930553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45941.457514930553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45941.457514930553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45941.457514930553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45941.457514930553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45941.457514930553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45941.457514930553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45941.457514930553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45941.457514930553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45941.457514930553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45941.457514930553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45941.457514930553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45941.457514930553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45941.457514930553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45941.457514930553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45941.457514930553</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45941.457514930553</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45941.457514930553</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45941.457514930553</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45941.457514930553</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237.97679722221801</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126" t="s">
        <v>27578</v>
      </c>
      <c r="E3" s="101" t="s">
        <v>38964</v>
      </c>
      <c r="F3" s="159">
        <v>45941.201597222222</v>
      </c>
      <c r="G3" s="129">
        <f ca="1">IFERROR(NOW()-F3,"")</f>
        <v>0.25591770833125338</v>
      </c>
      <c r="H3" s="128">
        <v>45941.195949074077</v>
      </c>
      <c r="I3" s="124" t="str">
        <f>IFERROR(VLOOKUP(D3,DB!A:F,6,0),"")</f>
        <v>SCECO</v>
      </c>
      <c r="J3" s="124" t="str">
        <f>IFERROR(VLOOKUP(D3,DB!A:G,7,0),"")</f>
        <v>Dead</v>
      </c>
      <c r="K3" s="130" t="s">
        <v>39065</v>
      </c>
      <c r="L3" s="126" t="str">
        <f>IFERROR(VLOOKUP(D3,DB!A:I,9,0),"")</f>
        <v>Latis</v>
      </c>
    </row>
    <row r="4" spans="1:16" ht="15" customHeight="1">
      <c r="A4" s="124" t="s">
        <v>39066</v>
      </c>
      <c r="B4" s="124" t="str">
        <f>IFERROR(VLOOKUP(D4,DB!A:K,11,0),"")</f>
        <v>R4</v>
      </c>
      <c r="C4" s="125">
        <v>1</v>
      </c>
      <c r="D4" s="96" t="s">
        <v>36672</v>
      </c>
      <c r="E4" s="101" t="s">
        <v>38964</v>
      </c>
      <c r="F4" s="128">
        <v>45941.396064814813</v>
      </c>
      <c r="G4" s="129">
        <f ca="1">IFERROR(NOW()-F4,"")</f>
        <v>6.1450115739717148E-2</v>
      </c>
      <c r="H4" s="128">
        <v>45941.308321759258</v>
      </c>
      <c r="I4" s="124" t="str">
        <f>IFERROR(VLOOKUP(D4,DB!A:F,6,0),"")</f>
        <v>Generator-SG</v>
      </c>
      <c r="J4" s="124" t="str">
        <f>IFERROR(VLOOKUP(D4,DB!A:G,7,0),"")</f>
        <v>Dead</v>
      </c>
      <c r="K4" s="130" t="s">
        <v>39067</v>
      </c>
      <c r="L4" s="126" t="str">
        <f>IFERROR(VLOOKUP(D4,DB!A:I,9,0),"")</f>
        <v>Latis</v>
      </c>
    </row>
    <row r="5" spans="1:16" ht="15" customHeight="1">
      <c r="A5" s="124"/>
      <c r="B5" s="124" t="str">
        <f>IFERROR(VLOOKUP(D5,DB!A:K,11,0),"")</f>
        <v/>
      </c>
      <c r="C5" s="125"/>
      <c r="D5" s="126"/>
      <c r="E5" s="101"/>
      <c r="F5" s="128"/>
      <c r="G5" s="129">
        <f ca="1">IFERROR(NOW()-F5,"")</f>
        <v>45941.457514930553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45941.457514930553</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45941.457514930553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45941.457514930553</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45941.457514930553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45941.457514930553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45941.457514930553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45941.457514930553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01"/>
      <c r="F13" s="128"/>
      <c r="G13" s="129">
        <f ca="1">IFERROR(NOW()-F13,"")</f>
        <v>45941.457514930553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96"/>
      <c r="E14" s="101"/>
      <c r="F14" s="128"/>
      <c r="G14" s="129">
        <f ca="1">IFERROR(NOW()-F14,"")</f>
        <v>45941.457514930553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01"/>
      <c r="F15" s="128"/>
      <c r="G15" s="129">
        <f ca="1">IFERROR(NOW()-F15,"")</f>
        <v>45941.457514930553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62"/>
      <c r="E16" s="127"/>
      <c r="F16" s="128"/>
      <c r="G16" s="129">
        <f ca="1">IFERROR(NOW()-F16,"")</f>
        <v>45941.457514930553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45941.457514930553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45941.457514930553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45941.457514930553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45941.457514930553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45941.457514930553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45941.457514930553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45941.457514930553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45941.457514930553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45941.457514930553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45941.457514930553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45941.457514930553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45941.457514930553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45941.457514930553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45941.457514930553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45941.457514930553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45941.457514930553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45941.457514930553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45941.457514930553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45941.457514930553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45941.457514930553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45941.457514930553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45941.457514930553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45941.457514930553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45941.457514930553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45941.457514930553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45941.457514930553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45941.457514930553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45941.457514930553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45941.457514930553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45941.457514930553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45941.457514930553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45941.457514930553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45941.457514930553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45941.457514930553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45941.457514930553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45941.457514930553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45941.457514930553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45941.457514930553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45941.457514930553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45941.457514930553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45941.457514930553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45941.457514930553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45941.457514930553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45941.457514930553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45941.457514930553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45941.457514930553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45941.457514930553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45941.457514930553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45941.457514930553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45941.457514930553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45941.457514930553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45941.457514930553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45941.457514930553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45941.457514930553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45941.457514930553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45941.457514930553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45941.457514930553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45941.457514930553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45941.457514930553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45941.457514930553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45941.457514930553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45941.457514930553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45941.457514930553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45941.457514930553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45941.457514930553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45941.457514930553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45941.457514930553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45941.457514930553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45941.457514930553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45941.457514930553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45941.457514930553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45941.457514930553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45941.457514930553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45941.457514930553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45941.457514930553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45941.457514930553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45941.457514930553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45941.457514930553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45941.457514930553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45941.457514930553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45941.457514930553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45941.457514930553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45941.457514930553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45941.457514930553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45941.457514930553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45941.457514930553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45941.457514930553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45941.457514930553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45941.457514930553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45941.457514930553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45941.457514930553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45941.457514930553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45941.457514930553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45941.457514930553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45941.457514930553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45941.457514930553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45941.457514930553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45941.457514930553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45941.457514930553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45941.457514930553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45941.457514930553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45941.457514930553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45941.457514930553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45941.457514930553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45941.457514930553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45941.457514930553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45941.457514930553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45941.457514930553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45941.457514930553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45941.457514930553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45941.457514930553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45941.457514930553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45941.457514930553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45941.457514930553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45941.457514930553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45941.457514930553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45941.457514930553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45941.457514930553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45941.457514930553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45941.457514930553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45941.457514930553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45941.457514930553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45941.457514930553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45941.457514930553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45941.457514930553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45941.457514930553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45941.457514930553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45941.457514930553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45941.457514930553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45941.457514930553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45941.457514930553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45941.457514930553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45941.457514930553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45941.457514930553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45941.457514930553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45941.457514930553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45941.457514930553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45941.457514930553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45941.457514930553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45941.457514930553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45941.457514930553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45941.457514930553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45941.457514930553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45941.457514930553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45941.457514930553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45941.457514930553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45941.457514930553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45941.457514930553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45941.457514930553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45941.457514930553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45941.457514930553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45941.457514930553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45941.457514930553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45941.457514930553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45941.457514930553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45941.457514930553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45941.457514930553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45941.457514930553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45941.457514930553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45941.457514930553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45941.457514930553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45941.457514930553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45941.457514930553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45941.457514930553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45941.457514930553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45941.457514930553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45941.457514930553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45941.457514930553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45941.457514930553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45941.457514930553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45941.457514930553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45941.457514930553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45941.457514930553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45941.457514930553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45941.457514930553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45941.457514930553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45941.457514930553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45941.457514930553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45941.457514930553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45941.457514930553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45941.457514930553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45941.457514930553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45941.457514930553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45941.457514930553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45941.457514930553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45941.457514930553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45941.457514930553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45941.457514930553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45941.457514930553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45941.457514930553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45941.457514930553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45941.457514930553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45941.457514930553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45941.457514930553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45941.457514930553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45941.457514930553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45941.457514930553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45941.457514930553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45941.457514930553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45941.457514930553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45941.457514930553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45941.457514930553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45941.457514930553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45941.457514930553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45941.457514930553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45941.457514930553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45941.457514930553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45941.457514930553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45941.457514930553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45941.457514930553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45941.457514930553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45941.457514930553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45941.457514930553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45941.457514930553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45941.457514930553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45941.457514930553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45941.457514930553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45941.457514930553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45941.457514930553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45941.457514930553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45941.457514930553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45941.457514930553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45941.457514930553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45941.457514930553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45941.457514930553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45941.457514930553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45941.457514930553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45941.457514930553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45941.457514930553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45941.457514930553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45941.457514930553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45941.457514930553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45941.457514930553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45941.457514930553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45941.457514930553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45941.457514930553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45941.457514930553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45941.457514930553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45941.457514930553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45941.457514930553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45941.457514930553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45941.457514930553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45941.457514930553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45941.457514930553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45941.457514930553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45941.457514930553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45941.457514930553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45941.457514930553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45941.457514930553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45941.457514930553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45941.457514930553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45941.457514930553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45941.457514930553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45941.457514930553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45941.457514930553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45941.457514930553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45941.457514930553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45941.457514930553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45941.457514930553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45941.457514930553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45941.457514930553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45941.457514930553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45941.457514930553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45941.457514930553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45941.457514930553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45941.457514930553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45941.457514930553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45941.457514930553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45941.457514930553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45941.457514930553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45941.457514930553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45941.457514930553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45941.457514930553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45941.457514930553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45941.457514930553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45941.457514930553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45941.457514930553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45941.457514930553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45941.457514930553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45941.457514930553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45941.457514930553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45941.457514930553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45941.457514930553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45941.457514930553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45941.457514930553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45941.457514930553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45941.457514930553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45941.457514930553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45941.457514930553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45941.457514930553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45941.457514930553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45941.457514930553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45941.457514930553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45941.457514930553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45941.457514930553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45941.457514930553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45941.457514930553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45941.457514930553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45941.457514930553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45941.457514930553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45941.457514930553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45941.457514930553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45941.457514930553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45941.457514930553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45941.457514930553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45941.457514930553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45941.457514930553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45941.457514930553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45941.457514930553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45941.457514930553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45941.457514930553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45941.457514930553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45941.457514930553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45941.457514930553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45941.457514930553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45941.457514930553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45941.457514930553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45941.457514930553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45941.457514930553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45941.457514930553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45941.457514930553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45941.457514930553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45941.457514930553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45941.457514930553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45941.457514930553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45941.457514930553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45941.457514930553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45941.457514930553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45941.457514930553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45941.457514930553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45941.457514930553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45941.457514930553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45941.457514930553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45941.457514930553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45941.457514930553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45941.457514930553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45941.457514930553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45941.457514930553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45941.457514930553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45941.457514930553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45941.457514930553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45941.457514930553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45941.457514930553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45941.457514930553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45941.457514930553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45941.457514930553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45941.457514930553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45941.457514930553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45941.457514930553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45941.457514930553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45941.457514930553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45941.457514930553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45941.457514930553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45941.457514930553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45941.457514930553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45941.457514930553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45941.457514930553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45941.457514930553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45941.457514930553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45941.457514930553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45941.457514930553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45941.457514930553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45941.457514930553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45941.457514930553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45941.457514930553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45941.457514930553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45941.457514930553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45941.457514930553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45941.457514930553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45941.457514930553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45941.457514930553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45941.457514930553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45941.457514930553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45941.457514930553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45941.457514930553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45941.457514930553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45941.457514930553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45941.457514930553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45941.457514930553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45941.457514930553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45941.457514930553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45941.457514930553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45941.457514930553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45941.457514930553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45941.457514930553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45941.457514930553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45941.457514930553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45941.457514930553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45941.457514930553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45941.457514930553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45941.457514930553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45941.457514930553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45941.457514930553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45941.457514930553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45941.457514930553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45941.457514930553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45941.457514930553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45941.457514930553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45941.457514930553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45941.457514930553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45941.457514930553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45941.457514930553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45941.457514930553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45941.457514930553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45941.457514930553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45941.457514930553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45941.457514930553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45941.457514930553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45941.457514930553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45941.457514930553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45941.457514930553</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45941.457514930553</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45941.457514930553</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45941.457514930553</v>
      </c>
      <c r="H430" s="128"/>
      <c r="I430" s="124" t="str">
        <f>IFERROR(VLOOKUP(D430,DB!A:F,6,0),"")</f>
        <v/>
      </c>
      <c r="J430" s="124" t="str">
        <f>IFERROR(VLOOKUP(D430,DB!A:G,7,0),"")</f>
        <v/>
      </c>
      <c r="K430" s="130"/>
      <c r="L430" s="126" t="str">
        <f>IFERROR(VLOOKUP(D430,DB!A:I,9,0),"")</f>
        <v/>
      </c>
    </row>
    <row r="431" spans="1:12" ht="15" customHeight="1">
      <c r="A431" s="124"/>
      <c r="B431" s="124" t="str">
        <f>IFERROR(VLOOKUP(D431,DB!A:K,11,0),"")</f>
        <v/>
      </c>
      <c r="C431" s="125"/>
      <c r="D431" s="126"/>
      <c r="E431" s="127"/>
      <c r="F431" s="128"/>
      <c r="G431" s="129">
        <f ca="1">IFERROR(NOW()-F431,"")</f>
        <v>45941.457514930553</v>
      </c>
      <c r="H431" s="128"/>
      <c r="I431" s="124" t="str">
        <f>IFERROR(VLOOKUP(D431,DB!A:F,6,0),"")</f>
        <v/>
      </c>
      <c r="J431" s="124" t="str">
        <f>IFERROR(VLOOKUP(D431,DB!A:G,7,0),"")</f>
        <v/>
      </c>
      <c r="K431" s="130"/>
      <c r="L431" s="126" t="str">
        <f>IFERROR(VLOOKUP(D431,DB!A:I,9,0),"")</f>
        <v/>
      </c>
    </row>
    <row r="432" spans="1:12" ht="15" customHeight="1">
      <c r="A432" s="131"/>
      <c r="B432" s="131" t="str">
        <f>IFERROR(VLOOKUP(D432,DB!A:K,11,0),"")</f>
        <v/>
      </c>
      <c r="C432" s="132"/>
      <c r="D432" s="133"/>
      <c r="E432" s="134"/>
      <c r="F432" s="135"/>
      <c r="G432" s="136">
        <f ca="1">IFERROR(NOW()-F432,"")</f>
        <v>45941.457514930553</v>
      </c>
      <c r="H432" s="135"/>
      <c r="I432" s="131" t="str">
        <f>IFERROR(VLOOKUP(D432,DB!A:F,6,0),"")</f>
        <v/>
      </c>
      <c r="J432" s="131" t="str">
        <f>IFERROR(VLOOKUP(D432,DB!A:G,7,0),"")</f>
        <v/>
      </c>
      <c r="K432" s="137"/>
      <c r="L432" s="133"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5" t="s">
        <v>38953</v>
      </c>
      <c r="B1" s="165" t="s">
        <v>38954</v>
      </c>
      <c r="C1" s="165" t="s">
        <v>38955</v>
      </c>
      <c r="D1" s="165" t="s">
        <v>144</v>
      </c>
      <c r="E1" s="165" t="s">
        <v>38956</v>
      </c>
      <c r="F1" s="166" t="s">
        <v>38957</v>
      </c>
      <c r="G1" s="167" t="s">
        <v>38958</v>
      </c>
      <c r="H1" s="166" t="s">
        <v>38959</v>
      </c>
      <c r="I1" s="165" t="s">
        <v>38960</v>
      </c>
      <c r="J1" s="165" t="s">
        <v>38961</v>
      </c>
      <c r="K1" s="165" t="s">
        <v>38962</v>
      </c>
      <c r="L1" s="165" t="s">
        <v>8</v>
      </c>
      <c r="M1" s="97"/>
    </row>
    <row r="2" spans="1:13" ht="15">
      <c r="A2" s="37" t="s">
        <v>39068</v>
      </c>
      <c r="B2" s="37" t="str">
        <f>IFERROR(VLOOKUP(D2,DB!A:K,11,0),"")</f>
        <v>R5</v>
      </c>
      <c r="C2" s="37">
        <v>3</v>
      </c>
      <c r="D2" s="123" t="s">
        <v>36000</v>
      </c>
      <c r="E2" s="37" t="s">
        <v>38964</v>
      </c>
      <c r="F2" s="38">
        <v>45891.832060185188</v>
      </c>
      <c r="G2" s="155">
        <f ca="1">IFERROR(NOW()-F2,"")</f>
        <v>49.625454629625892</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15.268637499997567</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38426</v>
      </c>
      <c r="E4" s="37" t="s">
        <v>38964</v>
      </c>
      <c r="F4" s="38">
        <v>45941.361435185187</v>
      </c>
      <c r="G4" s="39">
        <f t="shared" ref="G4" ca="1" si="1">IFERROR(NOW()-F4,"")</f>
        <v>9.6079629627638496E-2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8.3764814815367572E-2</v>
      </c>
      <c r="H5" s="38">
        <v>45941.364722222221</v>
      </c>
      <c r="I5" s="37" t="str">
        <f>IFERROR(VLOOKUP(D5,DB!A:F,6,0),"")</f>
        <v>SCECO</v>
      </c>
      <c r="J5" s="37" t="str">
        <f>IFERROR(VLOOKUP(D5,DB!A:G,7,0),"")</f>
        <v>Vandalized</v>
      </c>
      <c r="K5" s="37" t="s">
        <v>39075</v>
      </c>
      <c r="L5" s="37" t="str">
        <f>IFERROR(VLOOKUP(D5,DB!A:I,9,0),"")</f>
        <v>Latis</v>
      </c>
    </row>
    <row r="6" spans="1:13" ht="17.25" customHeight="1">
      <c r="A6" s="37" t="s">
        <v>39076</v>
      </c>
      <c r="B6" s="37" t="str">
        <f>IFERROR(VLOOKUP(D6,DB!A:K,11,0),"")</f>
        <v>R5</v>
      </c>
      <c r="C6" s="37">
        <v>1</v>
      </c>
      <c r="D6" s="123" t="s">
        <v>30796</v>
      </c>
      <c r="E6" s="37" t="s">
        <v>38969</v>
      </c>
      <c r="F6" s="38" t="s">
        <v>24</v>
      </c>
      <c r="G6" s="39" t="str">
        <f t="shared" ca="1" si="2"/>
        <v/>
      </c>
      <c r="H6" s="38">
        <v>45941.427129629628</v>
      </c>
      <c r="I6" s="37" t="str">
        <f>IFERROR(VLOOKUP(D6,DB!A:F,6,0),"")</f>
        <v>SCECO</v>
      </c>
      <c r="J6" s="37" t="str">
        <f>IFERROR(VLOOKUP(D6,DB!A:G,7,0),"")</f>
        <v>In progress</v>
      </c>
      <c r="K6" s="37" t="s">
        <v>39077</v>
      </c>
      <c r="L6" s="37" t="str">
        <f>IFERROR(VLOOKUP(D6,DB!A:I,9,0),"")</f>
        <v>Latis</v>
      </c>
    </row>
    <row r="7" spans="1:13" ht="15">
      <c r="A7" s="37" t="s">
        <v>39078</v>
      </c>
      <c r="B7" s="37" t="str">
        <f>IFERROR(VLOOKUP(D7,DB!A:K,11,0),"")</f>
        <v>R5</v>
      </c>
      <c r="C7" s="37">
        <v>1</v>
      </c>
      <c r="D7" s="37" t="s">
        <v>33922</v>
      </c>
      <c r="E7" s="37" t="s">
        <v>38964</v>
      </c>
      <c r="F7" s="38">
        <v>45941.440509259257</v>
      </c>
      <c r="G7" s="39">
        <f t="shared" ca="1" si="2"/>
        <v>1.7005555557261687E-2</v>
      </c>
      <c r="H7" s="38">
        <v>45941.434259259258</v>
      </c>
      <c r="I7" s="37" t="str">
        <f>IFERROR(VLOOKUP(D7,DB!A:F,6,0),"")</f>
        <v>Generator-SG</v>
      </c>
      <c r="J7" s="37" t="str">
        <f>IFERROR(VLOOKUP(D7,DB!A:G,7,0),"")</f>
        <v>Vandalized</v>
      </c>
      <c r="K7" s="37" t="s">
        <v>39079</v>
      </c>
      <c r="L7" s="37" t="str">
        <f>IFERROR(VLOOKUP(D7,DB!A:I,9,0),"")</f>
        <v>Latis</v>
      </c>
    </row>
    <row r="8" spans="1:13" ht="15">
      <c r="A8" s="37"/>
      <c r="B8" s="37" t="str">
        <f>IFERROR(VLOOKUP(D8,DB!A:K,11,0),"")</f>
        <v/>
      </c>
      <c r="C8" s="37"/>
      <c r="D8" s="37"/>
      <c r="E8" s="37"/>
      <c r="F8" s="38"/>
      <c r="G8" s="39">
        <f t="shared" ca="1" si="2"/>
        <v>45941.457514814814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45941.457514814814</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2"/>
        <v>45941.457514814814</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2"/>
        <v>45941.457514814814</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2"/>
        <v>45941.457514814814</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2"/>
        <v>45941.457514814814</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2"/>
        <v>45941.457514814814</v>
      </c>
      <c r="H14" s="38"/>
      <c r="I14" s="37" t="str">
        <f>IFERROR(VLOOKUP(D14,DB!A:F,6,0),"")</f>
        <v/>
      </c>
      <c r="J14" s="37" t="str">
        <f>IFERROR(VLOOKUP(D14,DB!A:G,7,0),"")</f>
        <v/>
      </c>
      <c r="K14" s="37"/>
      <c r="L14" s="37" t="str">
        <f>IFERROR(VLOOKUP(D14,DB!A:I,9,0),"")</f>
        <v/>
      </c>
    </row>
    <row r="15" spans="1:13" ht="15">
      <c r="A15" s="81"/>
      <c r="B15" s="81" t="str">
        <f>IFERROR(VLOOKUP(D15,DB!A:K,11,0),"")</f>
        <v/>
      </c>
      <c r="C15" s="81"/>
      <c r="D15" s="160"/>
      <c r="E15" s="81"/>
      <c r="F15" s="120"/>
      <c r="G15" s="121">
        <f t="shared" ca="1" si="2"/>
        <v>45941.457514814814</v>
      </c>
      <c r="H15" s="120"/>
      <c r="I15" s="81" t="str">
        <f>IFERROR(VLOOKUP(D15,DB!A:F,6,0),"")</f>
        <v/>
      </c>
      <c r="J15" s="81" t="str">
        <f>IFERROR(VLOOKUP(D15,DB!A:G,7,0),"")</f>
        <v/>
      </c>
      <c r="K15" s="81"/>
      <c r="L15" s="81" t="str">
        <f>IFERROR(VLOOKUP(D15,DB!A:I,9,0),"")</f>
        <v/>
      </c>
    </row>
    <row r="16" spans="1:13" ht="15">
      <c r="A16" s="37"/>
      <c r="B16" s="37" t="str">
        <f>IFERROR(VLOOKUP(D16,DB!A:K,11,0),"")</f>
        <v/>
      </c>
      <c r="C16" s="37"/>
      <c r="D16" s="123"/>
      <c r="E16" s="37"/>
      <c r="F16" s="38"/>
      <c r="G16" s="39">
        <f t="shared" ca="1" si="2"/>
        <v>45941.457514814814</v>
      </c>
      <c r="H16" s="38"/>
      <c r="I16" s="37" t="str">
        <f>IFERROR(VLOOKUP(D16,DB!A:F,6,0),"")</f>
        <v/>
      </c>
      <c r="J16" s="37" t="str">
        <f>IFERROR(VLOOKUP(D16,DB!A:G,7,0),"")</f>
        <v/>
      </c>
      <c r="K16" s="37"/>
      <c r="L16" s="37" t="str">
        <f>IFERROR(VLOOKUP(D16,DB!A:I,9,0),"")</f>
        <v/>
      </c>
    </row>
    <row r="17" spans="1:12" ht="15">
      <c r="A17" s="37"/>
      <c r="B17" s="37" t="str">
        <f>IFERROR(VLOOKUP(D17,DB!A:K,11,0),"")</f>
        <v/>
      </c>
      <c r="C17" s="37"/>
      <c r="D17" s="123"/>
      <c r="E17" s="37"/>
      <c r="F17" s="38"/>
      <c r="G17" s="39">
        <f t="shared" ca="1" si="2"/>
        <v>45941.457514814814</v>
      </c>
      <c r="H17" s="38"/>
      <c r="I17" s="37" t="str">
        <f>IFERROR(VLOOKUP(D17,DB!A:F,6,0),"")</f>
        <v/>
      </c>
      <c r="J17" s="37" t="str">
        <f>IFERROR(VLOOKUP(D17,DB!A:G,7,0),"")</f>
        <v/>
      </c>
      <c r="K17" s="37"/>
      <c r="L17" s="37" t="str">
        <f>IFERROR(VLOOKUP(D17,DB!A:I,9,0),"")</f>
        <v/>
      </c>
    </row>
    <row r="18" spans="1:12" ht="15">
      <c r="A18" s="37"/>
      <c r="B18" s="37" t="str">
        <f>IFERROR(VLOOKUP(D18,DB!A:K,11,0),"")</f>
        <v/>
      </c>
      <c r="C18" s="37"/>
      <c r="D18" s="123"/>
      <c r="E18" s="37"/>
      <c r="F18" s="38"/>
      <c r="G18" s="39">
        <f t="shared" ca="1" si="2"/>
        <v>45941.457514814814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45941.457514814814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45941.457514814814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45941.457514814814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45941.457514814814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45941.457514814814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45941.457514814814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45941.457514814814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45941.457514814814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45941.457514814814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45941.457514814814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45941.457514814814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45941.457514814814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45941.457514814814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45941.457514814814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45941.457514814814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45941.457514814814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45941.457514814814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45941.457514814814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45941.457514814814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45941.457514814814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45941.457514814814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45941.457514814814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45941.457514814814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45941.457514814814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45941.457514814814</v>
      </c>
      <c r="H43" s="38"/>
      <c r="I43" s="37" t="str">
        <f>IFERROR(VLOOKUP(D43,DB!A:F,6,0),"")</f>
        <v/>
      </c>
      <c r="J43" s="37" t="str">
        <f>IFERROR(VLOOKUP(D43,DB!A:G,7,0),"")</f>
        <v/>
      </c>
      <c r="K43" s="37"/>
      <c r="L43" s="37" t="str">
        <f>IFERROR(VLOOKUP(D43,DB!A:I,9,0),"")</f>
        <v/>
      </c>
    </row>
    <row r="44" spans="1:12" ht="15">
      <c r="A44" s="81"/>
      <c r="B44" s="81" t="str">
        <f>IFERROR(VLOOKUP(D44,DB!A:K,11,0),"")</f>
        <v/>
      </c>
      <c r="C44" s="81"/>
      <c r="D44" s="81"/>
      <c r="E44" s="81"/>
      <c r="F44" s="120"/>
      <c r="G44" s="121">
        <f t="shared" ca="1" si="3"/>
        <v>45941.457514814814</v>
      </c>
      <c r="H44" s="120"/>
      <c r="I44" s="81" t="str">
        <f>IFERROR(VLOOKUP(D44,DB!A:F,6,0),"")</f>
        <v/>
      </c>
      <c r="J44" s="81" t="str">
        <f>IFERROR(VLOOKUP(D44,DB!A:G,7,0),"")</f>
        <v/>
      </c>
      <c r="K44" s="81"/>
      <c r="L44" s="81" t="str">
        <f>IFERROR(VLOOKUP(D44,DB!A:I,9,0),"")</f>
        <v/>
      </c>
    </row>
    <row r="45" spans="1:12" ht="15">
      <c r="A45" s="37"/>
      <c r="B45" s="37" t="str">
        <f>IFERROR(VLOOKUP(D45,DB!A:K,11,0),"")</f>
        <v/>
      </c>
      <c r="C45" s="37"/>
      <c r="D45" s="37"/>
      <c r="E45" s="37"/>
      <c r="F45" s="38"/>
      <c r="G45" s="39">
        <f t="shared" ca="1" si="3"/>
        <v>45941.457514814814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45941.457514814814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45941.457514814814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45941.457514814814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45941.457514814814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45941.457514814814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45941.457514814814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45941.457514930553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45941.457514930553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45941.457514930553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45941.457514930553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45941.457514930553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45941.457514930553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45941.457514930553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45941.457514930553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45941.457514930553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45941.457514930553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45941.457514930553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45941.457514930553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45941.457514930553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45941.457514930553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45941.457514930553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45941.457514930553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45941.457514930553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45941.457514930553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45941.457514930553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45941.457514930553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45941.457514930553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45941.457514930553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45941.457514930553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45941.457514930553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45941.457514930553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45941.457514930553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45941.457514930553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45941.457514930553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45941.457514930553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45941.457514930553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45941.457514930553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45941.457514930553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45941.457514930553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45941.457514930553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45941.457514930553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45941.457514930553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45941.457514930553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45941.457514930553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45941.457514930553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45941.457514930553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45941.457514930553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45941.457514930553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45941.457514930553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45941.457514930553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45941.457514930553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45941.457514930553</v>
      </c>
      <c r="H97" s="38"/>
      <c r="I97" s="37" t="str">
        <f>IFERROR(VLOOKUP(D97,DB!A:F,6,0),"")</f>
        <v/>
      </c>
      <c r="J97" s="37" t="str">
        <f>IFERROR(VLOOKUP(D97,DB!A:G,7,0),"")</f>
        <v/>
      </c>
      <c r="K97" s="37"/>
      <c r="L97" s="37" t="str">
        <f>IFERROR(VLOOKUP(D97,DB!A:I,9,0),"")</f>
        <v/>
      </c>
    </row>
    <row r="98" spans="1:12" ht="15">
      <c r="A98" s="81"/>
      <c r="B98" s="81" t="str">
        <f>IFERROR(VLOOKUP(D98,DB!A:K,11,0),"")</f>
        <v/>
      </c>
      <c r="C98" s="81"/>
      <c r="D98" s="81"/>
      <c r="E98" s="81"/>
      <c r="F98" s="120"/>
      <c r="G98" s="121">
        <f t="shared" ca="1" si="4"/>
        <v>45941.457514930553</v>
      </c>
      <c r="H98" s="120"/>
      <c r="I98" s="81" t="str">
        <f>IFERROR(VLOOKUP(D98,DB!A:F,6,0),"")</f>
        <v/>
      </c>
      <c r="J98" s="81" t="str">
        <f>IFERROR(VLOOKUP(D98,DB!A:G,7,0),"")</f>
        <v/>
      </c>
      <c r="K98" s="81"/>
      <c r="L98" s="81"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7"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39080</v>
      </c>
      <c r="B2" s="146" t="s">
        <v>5398</v>
      </c>
      <c r="C2" s="145">
        <v>1</v>
      </c>
      <c r="D2" s="146" t="s">
        <v>34463</v>
      </c>
      <c r="E2" s="145" t="s">
        <v>39081</v>
      </c>
      <c r="F2" s="147">
        <v>45926.772847222222</v>
      </c>
      <c r="G2" s="148">
        <f ca="1">IFERROR(NOW()-F2,"-")</f>
        <v>14.684667592591722</v>
      </c>
      <c r="H2" s="149">
        <v>45927.449074074102</v>
      </c>
      <c r="I2" s="146" t="str">
        <f>IFERROR(VLOOKUP(D2,DB!A:F,6,0),"")</f>
        <v>SCECO</v>
      </c>
      <c r="J2" s="146" t="str">
        <f>IFERROR(VLOOKUP(D2,DB!A:G,7,0),"")</f>
        <v>Weak</v>
      </c>
      <c r="K2" s="145" t="s">
        <v>39082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39083</v>
      </c>
      <c r="B3" s="146" t="str">
        <f>IFERROR(VLOOKUP(D3,DB!A:K,11,0),"")</f>
        <v>R6</v>
      </c>
      <c r="C3" s="145">
        <v>1</v>
      </c>
      <c r="D3" s="146" t="s">
        <v>34282</v>
      </c>
      <c r="E3" s="145" t="s">
        <v>38964</v>
      </c>
      <c r="F3" s="149">
        <v>45939.529062499998</v>
      </c>
      <c r="G3" s="148">
        <f ca="1">IFERROR(NOW()-F3,"-")</f>
        <v>1.9284523148162407</v>
      </c>
      <c r="H3" s="149">
        <v>45927.987534722219</v>
      </c>
      <c r="I3" s="146" t="str">
        <f>IFERROR(VLOOKUP(D3,DB!A:F,6,0),"")</f>
        <v>SCECO</v>
      </c>
      <c r="J3" s="146" t="str">
        <f>IFERROR(VLOOKUP(D3,DB!A:G,7,0),"")</f>
        <v>Vandalized</v>
      </c>
      <c r="K3" s="145" t="s">
        <v>39084</v>
      </c>
      <c r="L3" s="146" t="str">
        <f>IFERROR(VLOOKUP(D3,DB!A:I,9,0),"")</f>
        <v>Latis</v>
      </c>
    </row>
    <row r="4" spans="1:16383" ht="31.5" customHeight="1">
      <c r="A4" s="145" t="s">
        <v>39085</v>
      </c>
      <c r="B4" s="146" t="s">
        <v>5398</v>
      </c>
      <c r="C4" s="145">
        <v>1</v>
      </c>
      <c r="D4" s="146" t="s">
        <v>32861</v>
      </c>
      <c r="E4" s="145" t="s">
        <v>39081</v>
      </c>
      <c r="F4" s="147">
        <v>45933.880972222221</v>
      </c>
      <c r="G4" s="148">
        <f ca="1">IFERROR(NOW()-F4,"-")</f>
        <v>7.5765425925928866</v>
      </c>
      <c r="H4" s="149">
        <v>45929.455266203702</v>
      </c>
      <c r="I4" s="146" t="str">
        <f>IFERROR(VLOOKUP(D4,DB!A:F,6,0),"")</f>
        <v>SCECO</v>
      </c>
      <c r="J4" s="146" t="str">
        <f>IFERROR(VLOOKUP(D4,DB!A:G,7,0),"")</f>
        <v>In progress</v>
      </c>
      <c r="K4" s="145" t="s">
        <v>39086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39087</v>
      </c>
      <c r="B5" s="146" t="s">
        <v>5398</v>
      </c>
      <c r="C5" s="145">
        <v>1</v>
      </c>
      <c r="D5" s="146" t="s">
        <v>33408</v>
      </c>
      <c r="E5" s="145" t="s">
        <v>38964</v>
      </c>
      <c r="F5" s="147">
        <v>45941.023958333331</v>
      </c>
      <c r="G5" s="148">
        <f ca="1">IFERROR(NOW()-F5,"-")</f>
        <v>0.43355648148281034</v>
      </c>
      <c r="H5" s="149">
        <v>45934.470231481479</v>
      </c>
      <c r="I5" s="146" t="str">
        <f>IFERROR(VLOOKUP(D5,DB!A:F,6,0),"")</f>
        <v>SCECO</v>
      </c>
      <c r="J5" s="146" t="str">
        <f>IFERROR(VLOOKUP(D5,DB!A:G,7,0),"")</f>
        <v>Dead</v>
      </c>
      <c r="K5" s="145" t="s">
        <v>39086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39088</v>
      </c>
      <c r="B6" s="106" t="str">
        <f>IFERROR(VLOOKUP(D6,DB!A:K,11,0),"")</f>
        <v>R6</v>
      </c>
      <c r="C6" s="108">
        <v>1</v>
      </c>
      <c r="D6" s="106" t="s">
        <v>33511</v>
      </c>
      <c r="E6" s="153" t="s">
        <v>38964</v>
      </c>
      <c r="F6" s="110">
        <v>45941.367303240739</v>
      </c>
      <c r="G6" s="78">
        <f ca="1">IFERROR(NOW()-F6,"-")</f>
        <v>9.0211574075510725E-2</v>
      </c>
      <c r="H6" s="110">
        <v>45941.355104166665</v>
      </c>
      <c r="I6" s="106" t="str">
        <f>IFERROR(VLOOKUP(D6,DB!A:F,6,0),"")</f>
        <v>SCECO</v>
      </c>
      <c r="J6" s="105" t="str">
        <f>IFERROR(VLOOKUP(D6,DB!A:G,7,0),"")</f>
        <v>Dead</v>
      </c>
      <c r="K6" s="111" t="s">
        <v>39089</v>
      </c>
      <c r="L6" s="112" t="str">
        <f>IFERROR(VLOOKUP(D6,DB!A:I,9,0),"")</f>
        <v>Latis</v>
      </c>
    </row>
    <row r="7" spans="1:16383" ht="31.5" customHeight="1">
      <c r="A7" s="107"/>
      <c r="B7" s="106" t="str">
        <f>IFERROR(VLOOKUP(D7,DB!A:K,11,0),"")</f>
        <v/>
      </c>
      <c r="C7" s="108"/>
      <c r="D7" s="161"/>
      <c r="E7" s="109"/>
      <c r="F7" s="110"/>
      <c r="G7" s="78">
        <f ca="1">IFERROR(NOW()-F7,"-")</f>
        <v>45941.457514814814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45941.457514814814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1"/>
      <c r="E9" s="109"/>
      <c r="F9" s="110"/>
      <c r="G9" s="78">
        <f ca="1">IFERROR(NOW()-F9,"-")</f>
        <v>45941.457514814814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45941.457514814814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45941.457514814814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45941.457514814814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45941.457514814814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45941.457514814814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45941.457514814814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45941.457514814814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45941.457514814814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45941.457514814814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45941.457514814814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45941.457514814814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45941.457514814814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45941.457514814814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45941.457514814814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45941.457514814814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45941.457514814814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45941.457514814814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45941.457514814814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45941.457514814814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45941.457514814814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45941.457514814814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45941.457514814814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45941.457514814814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45941.457514814814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45941.457514814814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45941.457514814814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45941.457514814814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45941.457514814814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45941.457514814814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45941.457514814814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45941.457514814814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45941.457514814814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45941.457514814814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45941.457514814814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45941.457514814814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45941.457514814814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45941.457514814814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45941.457514814814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45941.457514814814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45941.457514814814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45941.457514814814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45941.457514814814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45941.457514814814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45941.457514814814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45941.457514814814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45941.457514814814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45941.457514814814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45941.457514814814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45941.457514814814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45941.457514814814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45941.457514814814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45941.457514814814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45941.457514814814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45941.457514814814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45941.457514814814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45941.457514814814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45941.457514814814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45941.457514814814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45941.457514814814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45941.457514814814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45941.457514814814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45941.457514814814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45941.457514814814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45941.457514814814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45941.457514814814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45941.457514814814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45941.457514814814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45941.457514814814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45941.457514814814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45941.457514814814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45941.457514814814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45941.457514814814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45941.457514814814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45941.457514814814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45941.457514814814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45941.457514814814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45941.457514814814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45941.457514814814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45941.457514814814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45941.457514814814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45941.457514814814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45941.457514814814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45941.457514814814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45941.457514814814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45941.457514814814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45941.457514814814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45941.457514814814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45941.457514814814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45941.457514814814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45941.457514814814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45941.457514814814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45941.457514814814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45941.457514814814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45941.457514814814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45941.457514814814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45941.457514814814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45941.457514814814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45941.457514814814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45941.457514814814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45941.457514814814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45941.457514814814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45941.457514814814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45941.457514814814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45941.457514814814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45941.457514814814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45941.457514814814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45941.457514814814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45941.457514814814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45941.457514814814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45941.457514814814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45941.457514814814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45941.457514814814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45941.457514814814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45941.457514814814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45941.457514814814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45941.457514814814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45941.457514814814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45941.457514814814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45941.457514814814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45941.457514814814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45941.457514814814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45941.457514814814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45941.457514814814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45941.457514814814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45941.457514814814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45941.457514814814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45941.457514814814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45941.457514814814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45941.457514814814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45941.457514814814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45941.457514814814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45941.457514814814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45941.457514814814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45941.457514814814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45941.457514814814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45941.457514814814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45941.457514814814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45941.457514814814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45941.457514814814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45941.457514814814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45941.457514814814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45941.457514814814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45941.457514814814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45941.457514814814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45941.457514814814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45941.457514814814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45941.457514814814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45941.457514814814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45941.457514814814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45941.457514814814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45941.457514814814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45941.457514814814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45941.457514814814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45941.457514814814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45941.457514814814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45941.457514814814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45941.457514814814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45941.457514814814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45941.457514814814</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45941.457514814814</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2025-10-11T07:59:24Z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